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Dahisar (East)\DEEPAK SHIVLAL PATEL\"/>
    </mc:Choice>
  </mc:AlternateContent>
  <xr:revisionPtr revIDLastSave="0" documentId="13_ncr:1_{4DD43112-2DE6-4754-8D71-BC155DF63985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G27" i="4"/>
  <c r="C5" i="25" l="1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<sst xmlns="http://schemas.openxmlformats.org/spreadsheetml/2006/main" count="130" uniqueCount="89">
  <si>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</si>
  <si>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</si>
  <si>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</si>
  <si>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</si>
  <si>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</si>
  <si>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</si>
  <si>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</si>
  <si>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</si>
  <si>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</si>
  <si>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</si>
  <si>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</si>
  <si>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</si>
  <si>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</si>
  <si>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</si>
  <si>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</si>
  <si>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</si>
  <si>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</si>
  <si>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</si>
  <si>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</si>
  <si>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</si>
  <si>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</si>
  <si>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</si>
  <si>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</si>
  <si>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</si>
  <si>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</si>
  <si>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</si>
  <si>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</si>
  <si>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</si>
  <si>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</si>
  <si>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</si>
  <si>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</si>
  <si>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</si>
  <si>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</si>
  <si>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</si>
  <si>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</si>
  <si>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</si>
  <si>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</si>
  <si>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</si>
  <si>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</si>
  <si>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</si>
  <si>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</si>
  <si>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</si>
  <si>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</si>
  <si>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</si>
  <si>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</si>
  <si>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</si>
  <si>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</si>
  <si>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</si>
  <si>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</si>
  <si>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</si>
  <si>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</si>
  <si>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</si>
  <si>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</si>
  <si>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</si>
  <si>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</si>
  <si>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</si>
  <si>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</si>
  <si>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</si>
  <si>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</si>
  <si>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</si>
  <si>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</si>
  <si>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</si>
  <si>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</si>
  <si>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</si>
  <si>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</si>
  <si>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</si>
  <si>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</si>
  <si>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</si>
  <si>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</si>
  <si>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</si>
  <si>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</si>
  <si>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</si>
  <si>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</si>
  <si>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</si>
  <si>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</si>
  <si>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</si>
  <si>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</si>
  <si>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</si>
  <si>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</si>
  <si>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</si>
  <si>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</si>
  <si>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</si>
  <si>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</si>
  <si>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</si>
  <si>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</si>
  <si>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</si>
  <si>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18.06.2019</t>
  </si>
  <si>
    <t>BALC</t>
  </si>
  <si>
    <t>TMCA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</si>
</sst>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781050</xdr:colOff>
      <xdr:row>0</xdr:row>
      <xdr:rowOff>0</xdr:rowOff>
    </xdr:from>
    <xdr:to>
      <xdr:col>43</xdr:col>
      <xdr:colOff>116322</xdr:colOff>
      <xdr:row>44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DD738F-F111-41C9-9C3B-EC5A088EE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0" y="0"/>
          <a:ext cx="14489547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46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667C5D-45E6-45D1-A7D1-8D3520842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DA3F45-E6A1-4605-BEE9-EB2857C21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335464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7CEE8-4FD8-4891-B4C6-7F7CD4FA3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65864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335464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FB0BCC-880F-49F5-A71C-5A6265EB3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965864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2024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5" sqref="C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20000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17500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19"/>
    </row>
    <row r="13" spans="1:6" x14ac:dyDescent="0.25">
      <c r="A13" s="16" t="s">
        <v>22</v>
      </c>
      <c r="B13" s="20"/>
      <c r="C13" s="21">
        <f>C6-C12</f>
        <v>2500</v>
      </c>
      <c r="D13" s="19"/>
    </row>
    <row r="14" spans="1:6" x14ac:dyDescent="0.25">
      <c r="A14" s="16" t="s">
        <v>15</v>
      </c>
      <c r="B14" s="20"/>
      <c r="C14" s="21">
        <f>C5</f>
        <v>17500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20000</v>
      </c>
      <c r="D16" s="19"/>
    </row>
    <row r="17" spans="1:4" x14ac:dyDescent="0.25">
      <c r="B17" s="25"/>
      <c r="C17" s="26"/>
      <c r="D17" s="19"/>
    </row>
    <row r="18" spans="1:4" x14ac:dyDescent="0.25">
      <c r="A18" s="74" t="str">
        <f>E3</f>
        <v>ACA</v>
      </c>
      <c r="B18" s="7"/>
      <c r="C18" s="31">
        <v>388</v>
      </c>
      <c r="D18" s="19"/>
    </row>
    <row r="19" spans="1:4" x14ac:dyDescent="0.25">
      <c r="A19" s="16" t="s">
        <v>74</v>
      </c>
      <c r="B19" s="6"/>
      <c r="C19" s="32">
        <f>C18*C16</f>
        <v>7760000</v>
      </c>
      <c r="D19" s="33"/>
    </row>
    <row r="20" spans="1:4" x14ac:dyDescent="0.25">
      <c r="A20" s="16" t="s">
        <v>24</v>
      </c>
      <c r="C20" s="34">
        <f>C19*90%</f>
        <v>6984000</v>
      </c>
      <c r="D20" s="19"/>
    </row>
    <row r="21" spans="1:4" x14ac:dyDescent="0.25">
      <c r="A21" s="16" t="s">
        <v>25</v>
      </c>
      <c r="C21" s="34">
        <f>C19*80%</f>
        <v>6208000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970000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16166.666666666666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28" sqref="G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491</v>
      </c>
      <c r="C2" s="4">
        <f t="shared" ref="C2:C16" si="1">B2*1.2</f>
        <v>589.19999999999993</v>
      </c>
      <c r="D2" s="4">
        <f t="shared" ref="D2:D16" si="2">C2*1.2</f>
        <v>707.03999999999985</v>
      </c>
      <c r="E2" s="5">
        <f t="shared" ref="E2:E16" si="3">R2</f>
        <v>10000000</v>
      </c>
      <c r="F2" s="4">
        <f t="shared" ref="F2:F15" si="4">ROUND((E2/B2),0)</f>
        <v>20367</v>
      </c>
      <c r="G2" s="4">
        <f t="shared" ref="G2:G15" si="5">ROUND((E2/C2),0)</f>
        <v>16972</v>
      </c>
      <c r="H2" s="4">
        <f t="shared" ref="H2:H15" si="6">ROUND((E2/D2),0)</f>
        <v>14143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491</v>
      </c>
      <c r="R2" s="2">
        <v>10000000</v>
      </c>
      <c r="S2" s="2"/>
    </row>
    <row r="3" spans="1:19" x14ac:dyDescent="0.25">
      <c r="A3" s="4">
        <v>2</v>
      </c>
      <c r="B3" s="4">
        <f t="shared" si="0"/>
        <v>495</v>
      </c>
      <c r="C3" s="4">
        <f t="shared" si="1"/>
        <v>594</v>
      </c>
      <c r="D3" s="4">
        <f t="shared" si="2"/>
        <v>712.8</v>
      </c>
      <c r="E3" s="5">
        <f t="shared" si="3"/>
        <v>9700000</v>
      </c>
      <c r="F3" s="4">
        <f t="shared" si="4"/>
        <v>19596</v>
      </c>
      <c r="G3" s="4">
        <f t="shared" si="5"/>
        <v>16330</v>
      </c>
      <c r="H3" s="4">
        <f t="shared" si="6"/>
        <v>13608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495</v>
      </c>
      <c r="R3" s="2">
        <v>9700000</v>
      </c>
      <c r="S3" s="2"/>
    </row>
    <row r="4" spans="1:19" x14ac:dyDescent="0.25">
      <c r="A4" s="4">
        <v>3</v>
      </c>
      <c r="B4" s="4">
        <f t="shared" si="0"/>
        <v>419</v>
      </c>
      <c r="C4" s="4">
        <f t="shared" si="1"/>
        <v>502.79999999999995</v>
      </c>
      <c r="D4" s="4">
        <f t="shared" si="2"/>
        <v>603.3599999999999</v>
      </c>
      <c r="E4" s="5">
        <f t="shared" si="3"/>
        <v>8400000</v>
      </c>
      <c r="F4" s="4">
        <f t="shared" si="4"/>
        <v>20048</v>
      </c>
      <c r="G4" s="4">
        <f t="shared" si="5"/>
        <v>16706</v>
      </c>
      <c r="H4" s="4">
        <f t="shared" si="6"/>
        <v>13922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419</v>
      </c>
      <c r="R4" s="2">
        <v>8400000</v>
      </c>
      <c r="S4" s="2"/>
    </row>
    <row r="5" spans="1:19" x14ac:dyDescent="0.25">
      <c r="A5" s="4">
        <v>4</v>
      </c>
      <c r="B5" s="4">
        <f t="shared" si="0"/>
        <v>425</v>
      </c>
      <c r="C5" s="4">
        <f t="shared" si="1"/>
        <v>510</v>
      </c>
      <c r="D5" s="4">
        <f t="shared" si="2"/>
        <v>612</v>
      </c>
      <c r="E5" s="5">
        <f t="shared" si="3"/>
        <v>9000000</v>
      </c>
      <c r="F5" s="4">
        <f t="shared" si="4"/>
        <v>21176</v>
      </c>
      <c r="G5" s="4">
        <f t="shared" si="5"/>
        <v>17647</v>
      </c>
      <c r="H5" s="4">
        <f t="shared" si="6"/>
        <v>14706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425</v>
      </c>
      <c r="R5" s="2">
        <v>9000000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56" t="s">
        <v>71</v>
      </c>
      <c r="G25" s="56">
        <v>391</v>
      </c>
    </row>
    <row r="26" spans="1:19" s="10" customFormat="1" x14ac:dyDescent="0.25">
      <c r="F26" s="56" t="s">
        <v>87</v>
      </c>
      <c r="G26" s="56">
        <v>74</v>
      </c>
    </row>
    <row r="27" spans="1:19" s="10" customFormat="1" x14ac:dyDescent="0.25">
      <c r="F27" s="56" t="s">
        <v>88</v>
      </c>
      <c r="G27" s="56">
        <f>SUM(G25:G26)</f>
        <v>465</v>
      </c>
    </row>
    <row r="28" spans="1:19" s="10" customFormat="1" x14ac:dyDescent="0.25">
      <c r="C28" s="71" t="s">
        <v>75</v>
      </c>
      <c r="D28" s="71" t="s">
        <v>86</v>
      </c>
      <c r="F28" s="56" t="s">
        <v>85</v>
      </c>
      <c r="G28" s="56">
        <v>388</v>
      </c>
    </row>
    <row r="29" spans="1:19" s="10" customFormat="1" x14ac:dyDescent="0.25">
      <c r="C29" s="71" t="s">
        <v>1</v>
      </c>
      <c r="D29" s="71">
        <v>6600000</v>
      </c>
      <c r="F29" s="56" t="s">
        <v>72</v>
      </c>
      <c r="G29" s="56">
        <v>426</v>
      </c>
      <c r="H29" s="10">
        <f>G29/G28</f>
        <v>1.097938144329897</v>
      </c>
    </row>
    <row r="30" spans="1:19" s="10" customFormat="1" x14ac:dyDescent="0.25">
      <c r="F30" s="56" t="s">
        <v>73</v>
      </c>
      <c r="G30" s="56">
        <v>20000</v>
      </c>
    </row>
    <row r="31" spans="1:19" s="10" customFormat="1" x14ac:dyDescent="0.25">
      <c r="C31" s="73"/>
      <c r="D31" s="73"/>
      <c r="F31" s="73" t="s">
        <v>74</v>
      </c>
      <c r="G31" s="73">
        <f>G28*G30</f>
        <v>7760000</v>
      </c>
      <c r="H31" s="10">
        <f>G31/D29</f>
        <v>1.1757575757575758</v>
      </c>
    </row>
    <row r="32" spans="1:19" s="10" customFormat="1" x14ac:dyDescent="0.25">
      <c r="C32" s="73"/>
      <c r="D32" s="73"/>
      <c r="F32" s="73" t="s">
        <v>24</v>
      </c>
      <c r="G32" s="73">
        <f>G31*90%</f>
        <v>6984000</v>
      </c>
    </row>
    <row r="33" spans="3:7" s="10" customFormat="1" x14ac:dyDescent="0.25">
      <c r="C33" s="73"/>
      <c r="D33" s="73"/>
      <c r="F33" s="73" t="s">
        <v>25</v>
      </c>
      <c r="G33" s="73">
        <f>G31*80%</f>
        <v>6208000</v>
      </c>
    </row>
    <row r="34" spans="3:7" s="10" customFormat="1" x14ac:dyDescent="0.25">
      <c r="C34" s="73"/>
      <c r="D34" s="73"/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2024-05-31T04:55:46Z</dcterms:modified>
</cp:coreProperties>
</file>