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CB0CF8E-FB6D-4938-825A-8EA4C946C9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5" i="1"/>
  <c r="A34" i="1"/>
  <c r="B19" i="1"/>
  <c r="G6" i="1"/>
  <c r="F6" i="1"/>
  <c r="E8" i="1"/>
  <c r="E7" i="1"/>
  <c r="E6" i="1"/>
  <c r="H38" i="1"/>
  <c r="I28" i="1"/>
  <c r="G26" i="1"/>
  <c r="H26" i="1"/>
  <c r="C38" i="1"/>
  <c r="I32" i="1"/>
  <c r="I29" i="1"/>
  <c r="H30" i="1"/>
  <c r="C39" i="1"/>
  <c r="F36" i="1"/>
  <c r="F40" i="1"/>
  <c r="G40" i="1" s="1"/>
  <c r="C40" i="1"/>
  <c r="F39" i="1"/>
  <c r="C37" i="1"/>
  <c r="F37" i="1"/>
  <c r="G37" i="1" s="1"/>
  <c r="B10" i="1"/>
  <c r="B11" i="1" s="1"/>
  <c r="B8" i="1"/>
  <c r="B6" i="1"/>
  <c r="B5" i="1"/>
  <c r="B14" i="1" s="1"/>
  <c r="G36" i="1" l="1"/>
  <c r="G39" i="1"/>
  <c r="B12" i="1"/>
  <c r="B13" i="1" s="1"/>
  <c r="C36" i="1"/>
  <c r="C35" i="1"/>
  <c r="C34" i="1"/>
  <c r="H34" i="1" s="1"/>
  <c r="B15" i="1" l="1"/>
  <c r="I30" i="1"/>
  <c r="B17" i="1" l="1"/>
  <c r="I26" i="1"/>
  <c r="I31" i="1"/>
  <c r="F26" i="1"/>
  <c r="B20" i="1" l="1"/>
  <c r="B18" i="1"/>
  <c r="F27" i="1"/>
  <c r="G27" i="1"/>
  <c r="F28" i="1"/>
  <c r="G28" i="1"/>
  <c r="F29" i="1"/>
  <c r="G29" i="1"/>
  <c r="F30" i="1"/>
  <c r="G30" i="1"/>
  <c r="F31" i="1"/>
  <c r="G31" i="1"/>
  <c r="F32" i="1"/>
  <c r="G32" i="1"/>
  <c r="F34" i="1"/>
  <c r="G34" i="1" s="1"/>
  <c r="F35" i="1"/>
  <c r="G35" i="1" s="1"/>
  <c r="I27" i="1" l="1"/>
  <c r="H31" i="1" l="1"/>
  <c r="H32" i="1"/>
  <c r="H27" i="1" l="1"/>
  <c r="H28" i="1"/>
  <c r="H29" i="1"/>
  <c r="G3" i="1" l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<sst xmlns="http://schemas.openxmlformats.org/spreadsheetml/2006/main" count="29" uniqueCount="27">
  <si>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</si>
  <si>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</si>
  <si>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</si>
  <si>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</si>
  <si>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</si>
  <si>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</si>
  <si>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</si>
  <si>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</si>
  <si>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</si>
  <si>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</si>
  <si>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</si>
  <si>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</si>
  <si>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</si>
  <si>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</si>
  <si>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</si>
  <si>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</si>
  <si>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</si>
  <si>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</si>
  <si>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</si>
  <si>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</si>
  <si>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</si>
  <si>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</si>
  <si>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</si>
  <si>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</si>
  <si>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</t>
  </si>
  <si>
    <t>FB</t>
  </si>
  <si>
    <t>Distress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</si>
</sst>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1" xfId="0" applyFont="1" applyBorder="1"/>
    <xf numFmtId="0" fontId="4" fillId="0" borderId="1" xfId="0" applyFont="1" applyBorder="1"/>
    <xf numFmtId="0" fontId="0" fillId="0" borderId="6" xfId="0" applyBorder="1"/>
    <xf numFmtId="0" fontId="10" fillId="0" borderId="0" xfId="0" applyFont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286896</xdr:colOff>
      <xdr:row>41</xdr:row>
      <xdr:rowOff>182090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6623B8-0A82-4682-B194-6E5559675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11696" cy="7992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544107</xdr:colOff>
      <xdr:row>41</xdr:row>
      <xdr:rowOff>134459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384BC9-213A-4BE0-8417-47F40C077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68907" cy="7944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39211</xdr:colOff>
      <xdr:row>36</xdr:row>
      <xdr:rowOff>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506EC4-409B-4123-A92B-AB78C6433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64011" cy="6916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Normal="100" workbookViewId="0">
      <selection activeCell="E18" sqref="E18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5"/>
      <c r="C2" s="25"/>
      <c r="D2" s="7"/>
      <c r="E2" t="s">
        <v>13</v>
      </c>
    </row>
    <row r="3" spans="1:17" ht="16.5" x14ac:dyDescent="0.3">
      <c r="A3" s="16" t="s">
        <v>0</v>
      </c>
      <c r="B3" s="26">
        <v>11000</v>
      </c>
      <c r="C3" s="17"/>
      <c r="D3" s="10"/>
      <c r="E3">
        <v>2015</v>
      </c>
      <c r="F3" s="3">
        <v>2024</v>
      </c>
      <c r="G3" s="4">
        <f>F3-E3</f>
        <v>9</v>
      </c>
      <c r="L3" s="3"/>
      <c r="M3" s="4"/>
    </row>
    <row r="4" spans="1:17" ht="33" x14ac:dyDescent="0.3">
      <c r="A4" s="18" t="s">
        <v>1</v>
      </c>
      <c r="B4" s="26">
        <v>2600</v>
      </c>
      <c r="C4" s="17"/>
      <c r="D4" s="10"/>
      <c r="E4" s="37"/>
      <c r="F4" s="3"/>
      <c r="G4" s="4"/>
      <c r="H4" s="50"/>
      <c r="K4" s="32"/>
      <c r="L4" s="3"/>
      <c r="M4" s="4"/>
    </row>
    <row r="5" spans="1:17" ht="16.5" x14ac:dyDescent="0.3">
      <c r="A5" s="16" t="s">
        <v>2</v>
      </c>
      <c r="B5" s="26">
        <f>B3-B4</f>
        <v>8400</v>
      </c>
      <c r="C5" s="17"/>
      <c r="D5" s="10"/>
      <c r="E5" s="8" t="s">
        <v>22</v>
      </c>
      <c r="F5" s="8" t="s">
        <v>23</v>
      </c>
      <c r="G5" s="14"/>
      <c r="M5" s="41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2600</v>
      </c>
      <c r="C6" s="17"/>
      <c r="D6" s="10"/>
      <c r="E6" s="6">
        <f>57.38*10.764</f>
        <v>617.63832000000002</v>
      </c>
      <c r="F6" s="3">
        <f>E6*1.1</f>
        <v>679.40215200000011</v>
      </c>
      <c r="G6" s="14">
        <f>F6/10.764</f>
        <v>63.118000000000016</v>
      </c>
      <c r="M6" s="41"/>
      <c r="N6" s="29"/>
      <c r="O6" s="29"/>
      <c r="P6" s="29"/>
      <c r="Q6" s="29"/>
    </row>
    <row r="7" spans="1:17" ht="16.5" x14ac:dyDescent="0.3">
      <c r="A7" s="16" t="s">
        <v>4</v>
      </c>
      <c r="B7" s="19">
        <v>0</v>
      </c>
      <c r="C7" s="20"/>
      <c r="D7" s="38"/>
      <c r="E7" s="6">
        <f>2.13*10.764</f>
        <v>22.927319999999998</v>
      </c>
      <c r="F7" s="3"/>
      <c r="G7" s="5"/>
      <c r="M7" s="42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60</v>
      </c>
      <c r="C8" s="20"/>
      <c r="D8" s="38"/>
      <c r="E8" s="6">
        <f>SUM(E6:E7)</f>
        <v>640.56564000000003</v>
      </c>
      <c r="F8" s="46"/>
      <c r="G8" s="5"/>
      <c r="H8" s="6"/>
      <c r="I8" s="6"/>
      <c r="M8" s="42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/>
      <c r="D9" s="38"/>
      <c r="E9" s="6"/>
      <c r="F9" s="46"/>
      <c r="G9" s="13"/>
      <c r="J9" s="31"/>
      <c r="M9" s="42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0</v>
      </c>
      <c r="C10" s="20"/>
      <c r="D10" s="38"/>
      <c r="E10" s="13"/>
      <c r="F10" s="45"/>
      <c r="G10" s="13"/>
      <c r="H10" s="29"/>
      <c r="I10" s="29"/>
      <c r="J10" s="31"/>
      <c r="K10" s="31"/>
      <c r="L10" s="28"/>
      <c r="M10" s="42"/>
      <c r="N10" s="29"/>
      <c r="O10" s="29"/>
      <c r="P10" s="29"/>
      <c r="Q10" s="29"/>
    </row>
    <row r="11" spans="1:17" ht="16.5" x14ac:dyDescent="0.3">
      <c r="A11" s="16"/>
      <c r="B11" s="27">
        <f>B10%</f>
        <v>0</v>
      </c>
      <c r="C11" s="34"/>
      <c r="D11" s="39"/>
      <c r="G11" s="13"/>
      <c r="H11" s="29"/>
      <c r="I11" s="29"/>
      <c r="J11" s="31"/>
      <c r="K11" s="31"/>
      <c r="L11" s="28"/>
      <c r="M11" s="43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0</v>
      </c>
      <c r="C12" s="21"/>
      <c r="D12" s="40"/>
      <c r="E12" t="s">
        <v>24</v>
      </c>
      <c r="F12" t="s">
        <v>25</v>
      </c>
      <c r="G12" s="13"/>
      <c r="H12" s="29"/>
      <c r="I12" s="29"/>
      <c r="J12" s="31"/>
      <c r="K12" s="31"/>
      <c r="L12" s="28"/>
      <c r="M12" s="41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2600</v>
      </c>
      <c r="C13" s="21"/>
      <c r="D13" s="40"/>
      <c r="G13" s="13"/>
      <c r="H13" s="44"/>
      <c r="I13" s="29"/>
      <c r="J13" s="31"/>
      <c r="K13" s="31"/>
      <c r="L13" s="28"/>
      <c r="M13" s="41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8400</v>
      </c>
      <c r="C14" s="17"/>
      <c r="D14" s="10"/>
      <c r="E14" s="6"/>
      <c r="G14" s="13"/>
      <c r="H14" s="29"/>
      <c r="I14" s="29"/>
      <c r="J14" s="31"/>
      <c r="K14" s="31"/>
      <c r="L14" s="28"/>
      <c r="M14" s="41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11000</v>
      </c>
      <c r="C15" s="17"/>
      <c r="D15" s="10"/>
      <c r="E15" s="6"/>
      <c r="G15" s="13"/>
      <c r="H15" s="31"/>
      <c r="I15" s="31"/>
      <c r="J15" s="31"/>
      <c r="K15" s="31"/>
      <c r="L15" s="28"/>
      <c r="M15" s="4"/>
    </row>
    <row r="16" spans="1:17" ht="16.5" x14ac:dyDescent="0.3">
      <c r="A16" s="16" t="s">
        <v>21</v>
      </c>
      <c r="B16" s="22">
        <v>641</v>
      </c>
      <c r="C16" s="35"/>
      <c r="D16" s="8"/>
      <c r="E16" s="5"/>
      <c r="F16" s="5"/>
      <c r="G16" s="5"/>
      <c r="H16" s="6"/>
      <c r="M16" s="30"/>
    </row>
    <row r="17" spans="1:14" ht="16.5" x14ac:dyDescent="0.3">
      <c r="A17" s="16" t="s">
        <v>11</v>
      </c>
      <c r="B17" s="23">
        <f>B15*B16</f>
        <v>7051000</v>
      </c>
      <c r="C17" s="23"/>
      <c r="D17" s="10"/>
      <c r="E17" s="5"/>
      <c r="F17" s="33"/>
      <c r="G17" s="5"/>
      <c r="H17" s="6"/>
      <c r="M17" s="5"/>
      <c r="N17" s="6"/>
    </row>
    <row r="18" spans="1:14" ht="16.5" x14ac:dyDescent="0.3">
      <c r="A18" s="16" t="s">
        <v>26</v>
      </c>
      <c r="B18" s="23">
        <f>B17*0.8</f>
        <v>5640800</v>
      </c>
      <c r="C18" s="23"/>
      <c r="D18" s="10"/>
      <c r="E18" s="5"/>
      <c r="F18" s="33"/>
      <c r="G18" s="5"/>
      <c r="H18" s="6"/>
      <c r="M18" s="5"/>
      <c r="N18" s="6"/>
    </row>
    <row r="19" spans="1:14" ht="16.5" x14ac:dyDescent="0.3">
      <c r="A19" s="16" t="s">
        <v>12</v>
      </c>
      <c r="B19" s="24">
        <f>679*B4</f>
        <v>1765400</v>
      </c>
      <c r="C19" s="17"/>
      <c r="D19" s="10"/>
      <c r="E19" s="6"/>
      <c r="F19" s="5"/>
    </row>
    <row r="20" spans="1:14" ht="16.5" x14ac:dyDescent="0.3">
      <c r="A20" s="19" t="s">
        <v>16</v>
      </c>
      <c r="B20" s="24">
        <f>B17*0.03/12</f>
        <v>17627.5</v>
      </c>
      <c r="C20" s="36"/>
      <c r="D20" s="10"/>
      <c r="E20" s="6"/>
      <c r="F20" s="5"/>
    </row>
    <row r="21" spans="1:14" x14ac:dyDescent="0.25">
      <c r="B21" s="12"/>
    </row>
    <row r="22" spans="1:14" x14ac:dyDescent="0.25">
      <c r="B22" s="12"/>
    </row>
    <row r="24" spans="1:14" x14ac:dyDescent="0.25">
      <c r="C24" t="s">
        <v>14</v>
      </c>
    </row>
    <row r="25" spans="1:14" x14ac:dyDescent="0.25">
      <c r="B25" s="9" t="s">
        <v>15</v>
      </c>
      <c r="C25" s="8" t="s">
        <v>20</v>
      </c>
      <c r="D25" s="8"/>
      <c r="E25" s="8" t="s">
        <v>11</v>
      </c>
      <c r="F25" s="8" t="s">
        <v>17</v>
      </c>
      <c r="G25" s="8" t="s">
        <v>18</v>
      </c>
      <c r="H25" s="8" t="s">
        <v>19</v>
      </c>
      <c r="I25" s="8"/>
    </row>
    <row r="26" spans="1:14" ht="17.25" x14ac:dyDescent="0.3">
      <c r="B26" s="9">
        <v>697</v>
      </c>
      <c r="C26" s="8"/>
      <c r="D26" s="8"/>
      <c r="E26" s="8">
        <v>8927000</v>
      </c>
      <c r="F26" s="10">
        <f t="shared" ref="F26:F32" si="0">E26/B26</f>
        <v>12807.747489239599</v>
      </c>
      <c r="G26" s="10" t="e">
        <f>E26/C26</f>
        <v>#DIV/0!</v>
      </c>
      <c r="H26" s="10" t="e">
        <f>E26/D26</f>
        <v>#DIV/0!</v>
      </c>
      <c r="I26" s="8">
        <f>C26/B26</f>
        <v>0</v>
      </c>
      <c r="J26" s="15"/>
    </row>
    <row r="27" spans="1:14" ht="17.25" x14ac:dyDescent="0.3">
      <c r="B27" s="9">
        <v>697</v>
      </c>
      <c r="C27" s="8"/>
      <c r="D27" s="8"/>
      <c r="E27" s="8">
        <v>7800000</v>
      </c>
      <c r="F27" s="10">
        <f t="shared" si="0"/>
        <v>11190.817790530846</v>
      </c>
      <c r="G27" s="10" t="e">
        <f>E27/C27</f>
        <v>#DIV/0!</v>
      </c>
      <c r="H27" s="10" t="e">
        <f>E27/#REF!</f>
        <v>#REF!</v>
      </c>
      <c r="I27" s="8">
        <f>C27/B27</f>
        <v>0</v>
      </c>
      <c r="J27" s="15"/>
    </row>
    <row r="28" spans="1:14" x14ac:dyDescent="0.25">
      <c r="B28" s="9">
        <v>537</v>
      </c>
      <c r="C28" s="8"/>
      <c r="D28" s="8"/>
      <c r="E28" s="8">
        <v>6836000</v>
      </c>
      <c r="F28" s="10">
        <f t="shared" si="0"/>
        <v>12729.98137802607</v>
      </c>
      <c r="G28" s="10" t="e">
        <f t="shared" ref="G28:G32" si="1">E28/C28</f>
        <v>#DIV/0!</v>
      </c>
      <c r="H28" s="10" t="e">
        <f>E28/#REF!</f>
        <v>#REF!</v>
      </c>
      <c r="I28" s="8">
        <f>C28/B28</f>
        <v>0</v>
      </c>
    </row>
    <row r="29" spans="1:14" x14ac:dyDescent="0.25">
      <c r="B29" s="9"/>
      <c r="C29" s="8"/>
      <c r="D29" s="8"/>
      <c r="E29" s="8"/>
      <c r="F29" s="10" t="e">
        <f t="shared" si="0"/>
        <v>#DIV/0!</v>
      </c>
      <c r="G29" s="10" t="e">
        <f t="shared" si="1"/>
        <v>#DIV/0!</v>
      </c>
      <c r="H29" s="10" t="e">
        <f>E29/#REF!</f>
        <v>#REF!</v>
      </c>
      <c r="I29" s="8" t="e">
        <f>C29/B29</f>
        <v>#DIV/0!</v>
      </c>
    </row>
    <row r="30" spans="1:14" x14ac:dyDescent="0.25">
      <c r="B30" s="9"/>
      <c r="C30" s="8"/>
      <c r="D30" s="8"/>
      <c r="E30" s="10"/>
      <c r="F30" s="10" t="e">
        <f t="shared" si="0"/>
        <v>#DIV/0!</v>
      </c>
      <c r="G30" s="10" t="e">
        <f t="shared" si="1"/>
        <v>#DIV/0!</v>
      </c>
      <c r="H30" s="10" t="e">
        <f>E30/D30</f>
        <v>#DIV/0!</v>
      </c>
      <c r="I30" s="8" t="e">
        <f>C30/B30</f>
        <v>#DIV/0!</v>
      </c>
    </row>
    <row r="31" spans="1:14" x14ac:dyDescent="0.25">
      <c r="B31" s="9"/>
      <c r="C31" s="8"/>
      <c r="D31" s="8"/>
      <c r="E31" s="10"/>
      <c r="F31" s="10" t="e">
        <f t="shared" si="0"/>
        <v>#DIV/0!</v>
      </c>
      <c r="G31" s="10" t="e">
        <f t="shared" si="1"/>
        <v>#DIV/0!</v>
      </c>
      <c r="H31" s="10" t="e">
        <f>E31/#REF!</f>
        <v>#REF!</v>
      </c>
      <c r="I31" s="8" t="e">
        <f>#REF!/B31</f>
        <v>#REF!</v>
      </c>
    </row>
    <row r="32" spans="1:14" x14ac:dyDescent="0.25">
      <c r="B32" s="9"/>
      <c r="C32" s="8"/>
      <c r="D32" s="8"/>
      <c r="E32" s="8"/>
      <c r="F32" s="10" t="e">
        <f t="shared" si="0"/>
        <v>#DIV/0!</v>
      </c>
      <c r="G32" s="10" t="e">
        <f t="shared" si="1"/>
        <v>#DIV/0!</v>
      </c>
      <c r="H32" s="10" t="e">
        <f>E32/#REF!</f>
        <v>#REF!</v>
      </c>
      <c r="I32" s="8" t="e">
        <f>#REF!/B32</f>
        <v>#REF!</v>
      </c>
    </row>
    <row r="34" spans="1:10" x14ac:dyDescent="0.25">
      <c r="A34" s="8">
        <f>549+81+45</f>
        <v>675</v>
      </c>
      <c r="B34" s="8">
        <v>7429134</v>
      </c>
      <c r="C34" s="8">
        <f t="shared" ref="C34:C40" si="2">B34/A34</f>
        <v>11006.124444444444</v>
      </c>
      <c r="D34" s="8">
        <v>500</v>
      </c>
      <c r="E34" s="8">
        <v>100</v>
      </c>
      <c r="F34" s="8">
        <f>E34+D34+B34</f>
        <v>7429734</v>
      </c>
      <c r="G34" s="8">
        <f>F34/A34</f>
        <v>11007.013333333334</v>
      </c>
      <c r="H34" s="6">
        <f>C34/1.2</f>
        <v>9171.7703703703701</v>
      </c>
      <c r="I34" s="49"/>
      <c r="J34" s="6"/>
    </row>
    <row r="35" spans="1:10" x14ac:dyDescent="0.25">
      <c r="A35" s="8">
        <f>622+31+23</f>
        <v>676</v>
      </c>
      <c r="B35" s="8">
        <v>8102735</v>
      </c>
      <c r="C35" s="8">
        <f t="shared" si="2"/>
        <v>11986.294378698225</v>
      </c>
      <c r="D35" s="8">
        <v>130200</v>
      </c>
      <c r="E35" s="8">
        <v>21700</v>
      </c>
      <c r="F35" s="8">
        <f>E35+D35+B35</f>
        <v>8254635</v>
      </c>
      <c r="G35" s="8">
        <f>F35/A35</f>
        <v>12210.99852071006</v>
      </c>
      <c r="H35" s="6"/>
    </row>
    <row r="36" spans="1:10" x14ac:dyDescent="0.25">
      <c r="A36" s="8">
        <f>561+80+47+23</f>
        <v>711</v>
      </c>
      <c r="B36" s="8">
        <v>7483736</v>
      </c>
      <c r="C36" s="8">
        <f t="shared" si="2"/>
        <v>10525.648382559775</v>
      </c>
      <c r="D36" s="8">
        <v>203600</v>
      </c>
      <c r="E36" s="8">
        <v>30000</v>
      </c>
      <c r="F36" s="8">
        <f>E36+D36+B36</f>
        <v>7717336</v>
      </c>
      <c r="G36" s="8">
        <f>F36/A36</f>
        <v>10854.199718706048</v>
      </c>
    </row>
    <row r="37" spans="1:10" x14ac:dyDescent="0.25">
      <c r="A37" s="8"/>
      <c r="B37" s="8"/>
      <c r="C37" s="8" t="e">
        <f t="shared" si="2"/>
        <v>#DIV/0!</v>
      </c>
      <c r="D37" s="8">
        <v>1248000</v>
      </c>
      <c r="E37" s="8">
        <v>30000</v>
      </c>
      <c r="F37" s="8">
        <f>E37+D37+B37</f>
        <v>1278000</v>
      </c>
      <c r="G37" s="8" t="e">
        <f>F37/A37</f>
        <v>#DIV/0!</v>
      </c>
    </row>
    <row r="38" spans="1:10" ht="15.75" x14ac:dyDescent="0.25">
      <c r="A38" s="47"/>
      <c r="B38" s="8"/>
      <c r="C38" s="8" t="e">
        <f t="shared" si="2"/>
        <v>#DIV/0!</v>
      </c>
      <c r="D38" s="8"/>
      <c r="E38" s="8"/>
      <c r="F38" s="8"/>
      <c r="G38" s="8"/>
      <c r="H38">
        <f>95.24*10.764</f>
        <v>1025.1633599999998</v>
      </c>
    </row>
    <row r="39" spans="1:10" ht="15.75" x14ac:dyDescent="0.25">
      <c r="A39" s="47"/>
      <c r="B39" s="8"/>
      <c r="C39" s="8" t="e">
        <f t="shared" si="2"/>
        <v>#DIV/0!</v>
      </c>
      <c r="D39" s="8">
        <v>1194000</v>
      </c>
      <c r="E39" s="8">
        <v>30000</v>
      </c>
      <c r="F39" s="8">
        <f>E39+D39+B39</f>
        <v>1224000</v>
      </c>
      <c r="G39" s="8" t="e">
        <f>F39/A39</f>
        <v>#DIV/0!</v>
      </c>
    </row>
    <row r="40" spans="1:10" ht="15.75" x14ac:dyDescent="0.25">
      <c r="A40" s="48"/>
      <c r="B40" s="9"/>
      <c r="C40" s="8" t="e">
        <f t="shared" si="2"/>
        <v>#DIV/0!</v>
      </c>
      <c r="D40" s="8">
        <v>1220500</v>
      </c>
      <c r="E40" s="8">
        <v>30000</v>
      </c>
      <c r="F40" s="8">
        <f>E40+D40+B40</f>
        <v>1250500</v>
      </c>
      <c r="G40" s="8" t="e">
        <f>F40/A40</f>
        <v>#DIV/0!</v>
      </c>
    </row>
    <row r="41" spans="1:10" ht="15.75" x14ac:dyDescent="0.25">
      <c r="A41" s="48"/>
      <c r="B41" s="9"/>
      <c r="C41" s="8"/>
      <c r="D41" s="8"/>
      <c r="E41" s="8"/>
      <c r="F41" s="8"/>
      <c r="G41" s="8"/>
    </row>
    <row r="42" spans="1:10" ht="15.75" x14ac:dyDescent="0.25">
      <c r="A42" s="28"/>
    </row>
    <row r="43" spans="1:10" ht="15.75" x14ac:dyDescent="0.25">
      <c r="A43" s="28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2024-05-31T05:41:40Z</dcterms:modified>
</cp:coreProperties>
</file>