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Madam Cama Road Branch Mumbai\Vijaykumar Singh Kuril\"/>
    </mc:Choice>
  </mc:AlternateContent>
  <xr:revisionPtr revIDLastSave="0" documentId="13_ncr:1_{C16394A8-C3D4-4354-B343-EC70D2AA8C3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G31" i="4"/>
  <c r="N13" i="2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0" i="23" l="1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<sst xmlns="http://schemas.openxmlformats.org/spreadsheetml/2006/main" count="132" uniqueCount="90">
  <si>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</si>
  <si>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</si>
  <si>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</si>
  <si>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</si>
  <si>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</si>
  <si>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</si>
  <si>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</si>
  <si>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</si>
  <si>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</si>
  <si>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</si>
  <si>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</si>
  <si>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</si>
  <si>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</si>
  <si>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</si>
  <si>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</si>
  <si>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</si>
  <si>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</si>
  <si>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</si>
  <si>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</si>
  <si>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</si>
  <si>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</si>
  <si>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</si>
  <si>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</si>
  <si>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</si>
  <si>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</si>
  <si>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</si>
  <si>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</si>
  <si>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</si>
  <si>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</si>
  <si>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</si>
  <si>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</si>
  <si>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</si>
  <si>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</si>
  <si>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</si>
  <si>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</si>
  <si>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</si>
  <si>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</si>
  <si>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</si>
  <si>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</si>
  <si>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</si>
  <si>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</si>
  <si>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</si>
  <si>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</si>
  <si>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</si>
  <si>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</si>
  <si>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</si>
  <si>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</si>
  <si>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</si>
  <si>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</si>
  <si>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</si>
  <si>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</si>
  <si>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</si>
  <si>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</si>
  <si>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</si>
  <si>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</si>
  <si>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</si>
  <si>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</si>
  <si>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</si>
  <si>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</si>
  <si>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</si>
  <si>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</si>
  <si>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</si>
  <si>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</si>
  <si>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</si>
  <si>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</si>
  <si>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</si>
  <si>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</si>
  <si>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</si>
  <si>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</si>
  <si>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</si>
  <si>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</si>
  <si>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</si>
  <si>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</si>
  <si>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</si>
  <si>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</si>
  <si>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</si>
  <si>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</si>
  <si>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</si>
  <si>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</si>
  <si>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</si>
  <si>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</si>
  <si>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</si>
  <si>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</si>
  <si>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</si>
  <si>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</si>
  <si>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27.05.2024</t>
  </si>
  <si>
    <t>IGR-24.05.24</t>
  </si>
  <si>
    <t>IGR-28.05.24</t>
  </si>
  <si>
    <t>IGR-23.04.24</t>
  </si>
  <si>
    <t>IGR-26.03.24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</si>
</sst>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104775</xdr:colOff>
      <xdr:row>2</xdr:row>
      <xdr:rowOff>180975</xdr:rowOff>
    </xdr:from>
    <xdr:to>
      <xdr:col>24</xdr:col>
      <xdr:colOff>38840</xdr:colOff>
      <xdr:row>12</xdr:row>
      <xdr:rowOff>171741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94B446-B27A-4612-BD51-FB40781C8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75" y="638175"/>
          <a:ext cx="5306165" cy="20862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6BF9FC-DFF3-409B-A769-3087B6B4C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A9440C-2E87-4672-ABD4-B4326661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682A2-D9DD-4193-B275-E6C478781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E4088B-FFE9-4204-9B33-348235676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E3A62-A770-4474-ACD5-EB1E8695F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E987EC-00FF-421F-8165-7F1C2ACAB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83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7348F-B567-488F-BF13-6A4301737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298617.51299999998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328017.51299999998</v>
      </c>
      <c r="D9" s="62" t="s">
        <v>62</v>
      </c>
      <c r="E9" s="63">
        <f>C9/10.764</f>
        <v>30473.570512820512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2017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7</v>
      </c>
      <c r="D13" s="69">
        <f>D12-C13</f>
        <v>93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14" sqref="N14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>
        <v>3.38</v>
      </c>
      <c r="M5" s="45">
        <v>6.1</v>
      </c>
      <c r="N5" s="45">
        <f t="shared" ref="N5:N11" si="6">L5*M5</f>
        <v>20.617999999999999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>
        <v>2.35</v>
      </c>
      <c r="M6" s="45">
        <v>1.45</v>
      </c>
      <c r="N6" s="45">
        <f t="shared" si="6"/>
        <v>3.4075000000000002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>
        <v>1.05</v>
      </c>
      <c r="M7" s="45">
        <v>1.5</v>
      </c>
      <c r="N7" s="45">
        <f t="shared" si="6"/>
        <v>1.5750000000000002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>
        <v>1.7</v>
      </c>
      <c r="M8" s="45">
        <v>1</v>
      </c>
      <c r="N8" s="45">
        <f t="shared" si="6"/>
        <v>1.7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>
        <v>3.35</v>
      </c>
      <c r="M9" s="45">
        <v>4.45</v>
      </c>
      <c r="N9" s="45">
        <f t="shared" si="6"/>
        <v>14.907500000000001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42.207999999999998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>
        <f>N12*10.764</f>
        <v>454.32691199999994</v>
      </c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11500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53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10.5</v>
      </c>
      <c r="D10" s="26"/>
      <c r="F10" s="19"/>
    </row>
    <row r="11" spans="1:6" x14ac:dyDescent="0.25">
      <c r="A11" s="16"/>
      <c r="B11" s="27"/>
      <c r="C11" s="28">
        <f>C10%</f>
        <v>0.105</v>
      </c>
      <c r="D11" s="28"/>
      <c r="F11" s="19"/>
    </row>
    <row r="12" spans="1:6" x14ac:dyDescent="0.25">
      <c r="A12" s="16" t="s">
        <v>21</v>
      </c>
      <c r="B12" s="20"/>
      <c r="C12" s="21">
        <f>C6*C11</f>
        <v>262.5</v>
      </c>
      <c r="D12" s="19"/>
    </row>
    <row r="13" spans="1:6" x14ac:dyDescent="0.25">
      <c r="A13" s="16" t="s">
        <v>22</v>
      </c>
      <c r="B13" s="20"/>
      <c r="C13" s="21">
        <f>C6-C12</f>
        <v>2237.5</v>
      </c>
      <c r="D13" s="19"/>
    </row>
    <row r="14" spans="1:6" x14ac:dyDescent="0.25">
      <c r="A14" s="16" t="s">
        <v>15</v>
      </c>
      <c r="B14" s="20"/>
      <c r="C14" s="21">
        <f>C5</f>
        <v>9000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11237.5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445</v>
      </c>
      <c r="D18" s="19"/>
    </row>
    <row r="19" spans="1:4" x14ac:dyDescent="0.25">
      <c r="A19" s="16" t="s">
        <v>74</v>
      </c>
      <c r="B19" s="6"/>
      <c r="C19" s="32">
        <f>C18*C16</f>
        <v>5000687.5</v>
      </c>
      <c r="D19" s="33"/>
    </row>
    <row r="20" spans="1:4" x14ac:dyDescent="0.25">
      <c r="A20" s="16" t="s">
        <v>24</v>
      </c>
      <c r="C20" s="34">
        <f>C19*90%</f>
        <v>4500618.75</v>
      </c>
      <c r="D20" s="19"/>
    </row>
    <row r="21" spans="1:4" x14ac:dyDescent="0.25">
      <c r="A21" s="16" t="s">
        <v>25</v>
      </c>
      <c r="C21" s="34">
        <f>C19*80%</f>
        <v>4000550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1112500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C19*0.03/12</f>
        <v>12501.71875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7" sqref="F7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1324</v>
      </c>
      <c r="C2" s="4">
        <f t="shared" ref="C2:C16" si="1">B2*1.2</f>
        <v>1588.8</v>
      </c>
      <c r="D2" s="4">
        <f t="shared" ref="D2:D16" si="2">C2*1.2</f>
        <v>1906.56</v>
      </c>
      <c r="E2" s="5">
        <f t="shared" ref="E2:E16" si="3">R2</f>
        <v>16500000</v>
      </c>
      <c r="F2" s="4">
        <f t="shared" ref="F2:F15" si="4">ROUND((E2/B2),0)</f>
        <v>12462</v>
      </c>
      <c r="G2" s="4">
        <f t="shared" ref="G2:G15" si="5">ROUND((E2/C2),0)</f>
        <v>10385</v>
      </c>
      <c r="H2" s="4">
        <f t="shared" ref="H2:H15" si="6">ROUND((E2/D2),0)</f>
        <v>8654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1324</v>
      </c>
      <c r="R2" s="2">
        <v>16500000</v>
      </c>
      <c r="S2" s="2" t="s">
        <v>86</v>
      </c>
    </row>
    <row r="3" spans="1:19" x14ac:dyDescent="0.25">
      <c r="A3" s="4">
        <v>2</v>
      </c>
      <c r="B3" s="4">
        <f t="shared" si="0"/>
        <v>784</v>
      </c>
      <c r="C3" s="4">
        <f t="shared" si="1"/>
        <v>940.8</v>
      </c>
      <c r="D3" s="4">
        <f t="shared" si="2"/>
        <v>1128.9599999999998</v>
      </c>
      <c r="E3" s="5">
        <f t="shared" si="3"/>
        <v>8700000</v>
      </c>
      <c r="F3" s="77">
        <f t="shared" si="4"/>
        <v>11097</v>
      </c>
      <c r="G3" s="77">
        <f t="shared" si="5"/>
        <v>9247</v>
      </c>
      <c r="H3" s="77">
        <f t="shared" si="6"/>
        <v>7706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784</v>
      </c>
      <c r="R3" s="78">
        <v>8700000</v>
      </c>
      <c r="S3" s="78" t="s">
        <v>87</v>
      </c>
    </row>
    <row r="4" spans="1:19" x14ac:dyDescent="0.25">
      <c r="A4" s="4">
        <v>3</v>
      </c>
      <c r="B4" s="4">
        <f t="shared" si="0"/>
        <v>560</v>
      </c>
      <c r="C4" s="4">
        <f t="shared" si="1"/>
        <v>672</v>
      </c>
      <c r="D4" s="4">
        <f t="shared" si="2"/>
        <v>806.4</v>
      </c>
      <c r="E4" s="5">
        <f t="shared" si="3"/>
        <v>5958476</v>
      </c>
      <c r="F4" s="4">
        <f t="shared" si="4"/>
        <v>10640</v>
      </c>
      <c r="G4" s="4">
        <f t="shared" si="5"/>
        <v>8867</v>
      </c>
      <c r="H4" s="4">
        <f t="shared" si="6"/>
        <v>7389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560</v>
      </c>
      <c r="R4" s="2">
        <v>5958476</v>
      </c>
      <c r="S4" s="2" t="s">
        <v>88</v>
      </c>
    </row>
    <row r="5" spans="1:19" x14ac:dyDescent="0.25">
      <c r="A5" s="4">
        <v>4</v>
      </c>
      <c r="B5" s="4">
        <f t="shared" si="0"/>
        <v>1016</v>
      </c>
      <c r="C5" s="4">
        <f t="shared" si="1"/>
        <v>1219.2</v>
      </c>
      <c r="D5" s="4">
        <f t="shared" si="2"/>
        <v>1463.04</v>
      </c>
      <c r="E5" s="5">
        <f t="shared" si="3"/>
        <v>11200000</v>
      </c>
      <c r="F5" s="77">
        <f t="shared" si="4"/>
        <v>11024</v>
      </c>
      <c r="G5" s="77">
        <f t="shared" si="5"/>
        <v>9186</v>
      </c>
      <c r="H5" s="77">
        <f t="shared" si="6"/>
        <v>7655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1016</v>
      </c>
      <c r="R5" s="78">
        <v>11200000</v>
      </c>
      <c r="S5" s="78" t="s">
        <v>89</v>
      </c>
    </row>
    <row r="6" spans="1:19" x14ac:dyDescent="0.25">
      <c r="A6" s="4">
        <v>5</v>
      </c>
      <c r="B6" s="4">
        <f t="shared" si="0"/>
        <v>500</v>
      </c>
      <c r="C6" s="4">
        <f t="shared" si="1"/>
        <v>600</v>
      </c>
      <c r="D6" s="4">
        <f t="shared" si="2"/>
        <v>720</v>
      </c>
      <c r="E6" s="5">
        <f t="shared" si="3"/>
        <v>6500000</v>
      </c>
      <c r="F6" s="4">
        <f t="shared" si="4"/>
        <v>13000</v>
      </c>
      <c r="G6" s="4">
        <f t="shared" si="5"/>
        <v>10833</v>
      </c>
      <c r="H6" s="4">
        <f t="shared" si="6"/>
        <v>9028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500</v>
      </c>
      <c r="R6" s="2">
        <v>6500000</v>
      </c>
      <c r="S6" s="2"/>
    </row>
    <row r="7" spans="1:19" x14ac:dyDescent="0.25">
      <c r="A7" s="4">
        <v>6</v>
      </c>
      <c r="B7" s="4">
        <f t="shared" si="0"/>
        <v>495</v>
      </c>
      <c r="C7" s="4">
        <f t="shared" si="1"/>
        <v>594</v>
      </c>
      <c r="D7" s="4">
        <f t="shared" si="2"/>
        <v>712.8</v>
      </c>
      <c r="E7" s="5">
        <f t="shared" si="3"/>
        <v>6250000</v>
      </c>
      <c r="F7" s="77">
        <f t="shared" si="4"/>
        <v>12626</v>
      </c>
      <c r="G7" s="77">
        <f t="shared" si="5"/>
        <v>10522</v>
      </c>
      <c r="H7" s="77">
        <f t="shared" si="6"/>
        <v>8768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495</v>
      </c>
      <c r="R7" s="78">
        <v>6250000</v>
      </c>
      <c r="S7" s="2"/>
    </row>
    <row r="8" spans="1:19" x14ac:dyDescent="0.25">
      <c r="A8" s="4">
        <v>7</v>
      </c>
      <c r="B8" s="4">
        <f t="shared" si="0"/>
        <v>555</v>
      </c>
      <c r="C8" s="4">
        <f t="shared" si="1"/>
        <v>666</v>
      </c>
      <c r="D8" s="4">
        <f t="shared" si="2"/>
        <v>799.19999999999993</v>
      </c>
      <c r="E8" s="5">
        <f t="shared" si="3"/>
        <v>6200000</v>
      </c>
      <c r="F8" s="77">
        <f t="shared" si="4"/>
        <v>11171</v>
      </c>
      <c r="G8" s="77">
        <f t="shared" si="5"/>
        <v>9309</v>
      </c>
      <c r="H8" s="77">
        <f t="shared" si="6"/>
        <v>7758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555</v>
      </c>
      <c r="R8" s="78">
        <v>6200000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71</v>
      </c>
      <c r="G27" s="56">
        <v>454</v>
      </c>
    </row>
    <row r="28" spans="1:19" s="10" customFormat="1" x14ac:dyDescent="0.25">
      <c r="C28" s="71" t="s">
        <v>75</v>
      </c>
      <c r="D28" s="71" t="s">
        <v>85</v>
      </c>
      <c r="F28" s="56" t="s">
        <v>84</v>
      </c>
      <c r="G28" s="56">
        <v>445</v>
      </c>
    </row>
    <row r="29" spans="1:19" s="10" customFormat="1" x14ac:dyDescent="0.25">
      <c r="C29" s="71" t="s">
        <v>1</v>
      </c>
      <c r="D29" s="71">
        <v>4450000</v>
      </c>
      <c r="F29" s="56" t="s">
        <v>72</v>
      </c>
      <c r="G29" s="56">
        <v>490</v>
      </c>
      <c r="H29" s="10">
        <f>G29/G28</f>
        <v>1.101123595505618</v>
      </c>
    </row>
    <row r="30" spans="1:19" s="10" customFormat="1" x14ac:dyDescent="0.25">
      <c r="F30" s="56" t="s">
        <v>73</v>
      </c>
      <c r="G30" s="56">
        <v>11500</v>
      </c>
    </row>
    <row r="31" spans="1:19" s="10" customFormat="1" x14ac:dyDescent="0.25">
      <c r="C31" s="74"/>
      <c r="D31" s="74"/>
      <c r="F31" s="74" t="s">
        <v>74</v>
      </c>
      <c r="G31" s="74">
        <f>G28*G30</f>
        <v>5117500</v>
      </c>
      <c r="H31" s="10">
        <f>G31/D29</f>
        <v>1.1499999999999999</v>
      </c>
    </row>
    <row r="32" spans="1:19" s="10" customFormat="1" x14ac:dyDescent="0.25">
      <c r="C32" s="74"/>
      <c r="D32" s="74"/>
      <c r="F32" s="74" t="s">
        <v>24</v>
      </c>
      <c r="G32" s="74">
        <f>G31*90%</f>
        <v>4605750</v>
      </c>
    </row>
    <row r="33" spans="3:7" s="10" customFormat="1" x14ac:dyDescent="0.25">
      <c r="C33" s="74"/>
      <c r="D33" s="74"/>
      <c r="F33" s="74" t="s">
        <v>25</v>
      </c>
      <c r="G33" s="74">
        <f>G31*80%</f>
        <v>4094000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2024-05-31T05:44:06Z</dcterms:modified>
</cp:coreProperties>
</file>