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PNB\Ghatkopar (W)\Vishal Bhimji Makwana\"/>
    </mc:Choice>
  </mc:AlternateContent>
  <xr:revisionPtr revIDLastSave="0" documentId="13_ncr:1_{518FF84B-DEB9-4F4D-9E90-F82CE5FE117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9" i="4" l="1"/>
  <c r="W8" i="4"/>
  <c r="W6" i="4"/>
  <c r="V6" i="4"/>
  <c r="U6" i="4"/>
  <c r="I42" i="4" l="1"/>
  <c r="I41" i="4"/>
  <c r="H20" i="4"/>
  <c r="I34" i="4"/>
  <c r="I39" i="4"/>
  <c r="I29" i="4"/>
  <c r="I30" i="4"/>
  <c r="I31" i="4"/>
  <c r="I32" i="4"/>
  <c r="I33" i="4"/>
  <c r="I35" i="4"/>
  <c r="I36" i="4"/>
  <c r="I37" i="4"/>
  <c r="I38" i="4"/>
  <c r="I28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P6" i="4"/>
  <c r="P5" i="4"/>
  <c r="Q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<sst xmlns="http://schemas.openxmlformats.org/spreadsheetml/2006/main" count="27" uniqueCount="24">
  <si>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</si>
  <si>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</si>
  <si>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</si>
  <si>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</si>
  <si>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</si>
  <si>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</si>
  <si>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</si>
  <si>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</si>
  <si>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</si>
  <si>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</si>
  <si>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</si>
  <si>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</si>
  <si>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</si>
  <si>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502, 5th Floor, Parasmani CHSL, New Maneklal Estate, Village - Kirol, Ghatkopar West, Mumbai</t>
  </si>
  <si>
    <t>a</t>
  </si>
  <si>
    <t>ca</t>
  </si>
  <si>
    <t>rate</t>
  </si>
  <si>
    <t>fmv</t>
  </si>
  <si>
    <t>sold out</t>
  </si>
  <si>
    <t>ls - 1.5 to 1.8 cr</t>
  </si>
  <si>
    <t>mca</t>
  </si>
  <si>
    <t>12.02.20</t>
  </si>
  <si>
    <t>oc =- 2008</t>
  </si>
  <si>
    <t>avg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</si>
</sst>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315645</xdr:colOff>
      <xdr:row>48</xdr:row>
      <xdr:rowOff>20265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1FF9F4-F761-40A9-95C3-96CB47C27E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459645" cy="8707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39382</xdr:colOff>
      <xdr:row>52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E2E5F4-447E-4EAD-BD15-B10C5FACA3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183382" cy="8802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210856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87BEF3-D6AB-4FBD-8C60-277026CB9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354856" cy="8764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77487</xdr:colOff>
      <xdr:row>48</xdr:row>
      <xdr:rowOff>163151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158F08-91A5-4092-8B4B-A9FAF45CAC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221487" cy="87832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419100</xdr:colOff>
      <xdr:row>48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48A96C-F6C1-423D-927B-23DD0E5A6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97500" cy="7924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"/>
  <sheetViews>
    <sheetView tabSelected="1" zoomScaleNormal="100" workbookViewId="0">
      <selection activeCell="W10" sqref="W1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3.42578125" bestFit="1" customWidth="1"/>
  </cols>
  <sheetData>
    <row r="1" spans="1:23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3" x14ac:dyDescent="0.25">
      <c r="A2" s="4">
        <f t="shared" ref="A2:A15" si="0">N2</f>
        <v>0</v>
      </c>
      <c r="B2" s="4">
        <f t="shared" ref="B2:B15" si="1">Q2</f>
        <v>750</v>
      </c>
      <c r="C2" s="4">
        <f>B2*1.2</f>
        <v>900</v>
      </c>
      <c r="D2" s="4">
        <f t="shared" ref="D2:D13" si="2">C2*1.2</f>
        <v>1080</v>
      </c>
      <c r="E2" s="5">
        <f t="shared" ref="E2:E13" si="3">R2</f>
        <v>18500000</v>
      </c>
      <c r="F2" s="10">
        <f t="shared" ref="F2:F13" si="4">ROUND((E2/B2),0)</f>
        <v>24667</v>
      </c>
      <c r="G2" s="10">
        <f t="shared" ref="G2:G13" si="5">ROUND((E2/C2),0)</f>
        <v>20556</v>
      </c>
      <c r="H2" s="10">
        <f t="shared" ref="H2:H13" si="6">ROUND((E2/D2),0)</f>
        <v>17130</v>
      </c>
      <c r="I2" s="4" t="e">
        <f>#REF!</f>
        <v>#REF!</v>
      </c>
      <c r="J2" s="4" t="str">
        <f t="shared" ref="J2:J13" si="7">S2</f>
        <v>sold out</v>
      </c>
      <c r="O2">
        <v>0</v>
      </c>
      <c r="P2">
        <f t="shared" ref="P2:P12" si="8">O2/1.2</f>
        <v>0</v>
      </c>
      <c r="Q2">
        <v>750</v>
      </c>
      <c r="R2" s="2">
        <v>18500000</v>
      </c>
      <c r="S2" s="11" t="s">
        <v>18</v>
      </c>
      <c r="T2" s="8"/>
    </row>
    <row r="3" spans="1:23" x14ac:dyDescent="0.25">
      <c r="A3" s="4">
        <f t="shared" si="0"/>
        <v>0</v>
      </c>
      <c r="B3" s="4">
        <f t="shared" si="1"/>
        <v>790</v>
      </c>
      <c r="C3" s="4">
        <f t="shared" ref="C3:C15" si="9">B3*1.2</f>
        <v>948</v>
      </c>
      <c r="D3" s="4">
        <f t="shared" si="2"/>
        <v>1137.5999999999999</v>
      </c>
      <c r="E3" s="5">
        <f t="shared" si="3"/>
        <v>21000000</v>
      </c>
      <c r="F3" s="10">
        <f t="shared" si="4"/>
        <v>26582</v>
      </c>
      <c r="G3" s="10">
        <f t="shared" si="5"/>
        <v>22152</v>
      </c>
      <c r="H3" s="10">
        <f t="shared" si="6"/>
        <v>18460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790</v>
      </c>
      <c r="R3" s="2">
        <v>21000000</v>
      </c>
      <c r="S3" s="8"/>
      <c r="T3" s="8"/>
    </row>
    <row r="4" spans="1:23" x14ac:dyDescent="0.25">
      <c r="A4" s="4">
        <f t="shared" si="0"/>
        <v>0</v>
      </c>
      <c r="B4" s="4">
        <f t="shared" si="1"/>
        <v>791.66666666666674</v>
      </c>
      <c r="C4" s="4">
        <f t="shared" si="9"/>
        <v>950</v>
      </c>
      <c r="D4" s="4">
        <f t="shared" si="2"/>
        <v>1140</v>
      </c>
      <c r="E4" s="5">
        <f t="shared" si="3"/>
        <v>20000000</v>
      </c>
      <c r="F4" s="15">
        <f t="shared" si="4"/>
        <v>25263</v>
      </c>
      <c r="G4" s="10">
        <f t="shared" si="5"/>
        <v>21053</v>
      </c>
      <c r="H4" s="10">
        <f t="shared" si="6"/>
        <v>17544</v>
      </c>
      <c r="I4" s="4" t="e">
        <f>#REF!</f>
        <v>#REF!</v>
      </c>
      <c r="J4" s="4">
        <f t="shared" si="7"/>
        <v>0</v>
      </c>
      <c r="O4">
        <v>0</v>
      </c>
      <c r="P4">
        <v>950</v>
      </c>
      <c r="Q4">
        <f t="shared" ref="Q2:Q12" si="10">P4/1.2</f>
        <v>791.66666666666674</v>
      </c>
      <c r="R4" s="2">
        <v>20000000</v>
      </c>
      <c r="S4" s="8"/>
      <c r="T4" s="8"/>
    </row>
    <row r="5" spans="1:23" x14ac:dyDescent="0.25">
      <c r="A5" s="4">
        <f t="shared" si="0"/>
        <v>0</v>
      </c>
      <c r="B5" s="4">
        <f t="shared" si="1"/>
        <v>1012</v>
      </c>
      <c r="C5" s="4">
        <f t="shared" si="9"/>
        <v>1214.3999999999999</v>
      </c>
      <c r="D5" s="4">
        <f t="shared" si="2"/>
        <v>1457.2799999999997</v>
      </c>
      <c r="E5" s="5">
        <f t="shared" si="3"/>
        <v>22500000</v>
      </c>
      <c r="F5" s="15">
        <f t="shared" si="4"/>
        <v>22233</v>
      </c>
      <c r="G5" s="10">
        <f t="shared" si="5"/>
        <v>18528</v>
      </c>
      <c r="H5" s="10">
        <f t="shared" si="6"/>
        <v>15440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1012</v>
      </c>
      <c r="R5" s="2">
        <v>22500000</v>
      </c>
      <c r="S5" s="8"/>
      <c r="T5" s="8"/>
    </row>
    <row r="6" spans="1:23" x14ac:dyDescent="0.25">
      <c r="A6" s="4">
        <f t="shared" si="0"/>
        <v>0</v>
      </c>
      <c r="B6" s="4">
        <f t="shared" si="1"/>
        <v>795</v>
      </c>
      <c r="C6" s="4">
        <f t="shared" si="9"/>
        <v>954</v>
      </c>
      <c r="D6" s="4">
        <f t="shared" si="2"/>
        <v>1144.8</v>
      </c>
      <c r="E6" s="5">
        <f t="shared" si="3"/>
        <v>12000000</v>
      </c>
      <c r="F6" s="15">
        <f t="shared" si="4"/>
        <v>15094</v>
      </c>
      <c r="G6" s="10">
        <f t="shared" si="5"/>
        <v>12579</v>
      </c>
      <c r="H6" s="10">
        <f t="shared" si="6"/>
        <v>10482</v>
      </c>
      <c r="I6" s="4" t="e">
        <f>#REF!</f>
        <v>#REF!</v>
      </c>
      <c r="J6" s="4" t="str">
        <f t="shared" si="7"/>
        <v>12.02.20</v>
      </c>
      <c r="O6">
        <v>0</v>
      </c>
      <c r="P6">
        <f t="shared" si="8"/>
        <v>0</v>
      </c>
      <c r="Q6">
        <v>795</v>
      </c>
      <c r="R6" s="2">
        <v>12000000</v>
      </c>
      <c r="S6" s="8" t="s">
        <v>21</v>
      </c>
      <c r="T6" s="8"/>
      <c r="U6" s="16">
        <f>R6+720000+30000</f>
        <v>12750000</v>
      </c>
      <c r="V6">
        <f>U6/Q6</f>
        <v>16037.735849056604</v>
      </c>
      <c r="W6">
        <f>V6*1.2</f>
        <v>19245.283018867925</v>
      </c>
    </row>
    <row r="7" spans="1:23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3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  <c r="V8" t="s">
        <v>23</v>
      </c>
      <c r="W8">
        <f>W6+F5+F4</f>
        <v>66741.283018867922</v>
      </c>
    </row>
    <row r="9" spans="1:23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  <c r="W9">
        <f>W8/3</f>
        <v>22247.094339622639</v>
      </c>
    </row>
    <row r="10" spans="1:23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3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3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3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3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3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5:24" x14ac:dyDescent="0.25">
      <c r="G17" t="s">
        <v>13</v>
      </c>
    </row>
    <row r="18" spans="5:24" x14ac:dyDescent="0.25">
      <c r="E18" t="s">
        <v>14</v>
      </c>
      <c r="G18" t="s">
        <v>15</v>
      </c>
      <c r="H18">
        <v>781</v>
      </c>
    </row>
    <row r="19" spans="5:24" x14ac:dyDescent="0.25">
      <c r="G19" t="s">
        <v>16</v>
      </c>
      <c r="H19">
        <v>22000</v>
      </c>
    </row>
    <row r="20" spans="5:24" x14ac:dyDescent="0.25">
      <c r="G20" t="s">
        <v>17</v>
      </c>
      <c r="H20">
        <f>H19*H18</f>
        <v>17182000</v>
      </c>
    </row>
    <row r="22" spans="5:24" x14ac:dyDescent="0.25">
      <c r="G22" s="6"/>
      <c r="H22" s="6"/>
      <c r="Q22" s="11"/>
    </row>
    <row r="23" spans="5:24" x14ac:dyDescent="0.25">
      <c r="G23" t="s">
        <v>22</v>
      </c>
    </row>
    <row r="24" spans="5:24" x14ac:dyDescent="0.25">
      <c r="G24" t="s">
        <v>19</v>
      </c>
      <c r="P24" s="11"/>
      <c r="Q24" s="11"/>
      <c r="R24" s="13"/>
      <c r="T24" s="11"/>
      <c r="U24" s="11"/>
      <c r="V24" s="11"/>
      <c r="W24" s="11"/>
      <c r="X24" s="11"/>
    </row>
    <row r="25" spans="5:24" x14ac:dyDescent="0.25">
      <c r="P25" s="11"/>
      <c r="Q25" s="14"/>
      <c r="R25" s="14"/>
      <c r="T25" s="14"/>
      <c r="U25" s="14"/>
      <c r="V25" s="11"/>
      <c r="W25" s="11"/>
      <c r="X25" s="11"/>
    </row>
    <row r="26" spans="5:24" x14ac:dyDescent="0.25"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G27" t="s">
        <v>20</v>
      </c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G28">
        <v>22.23</v>
      </c>
      <c r="H28">
        <v>12.15</v>
      </c>
      <c r="I28">
        <f>H28*G28</f>
        <v>270.09450000000004</v>
      </c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G29">
        <v>17.59</v>
      </c>
      <c r="H29">
        <v>6.89</v>
      </c>
      <c r="I29">
        <f t="shared" ref="I29:I38" si="21">H29*G29</f>
        <v>121.1951</v>
      </c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G30">
        <v>7.95</v>
      </c>
      <c r="H30">
        <v>10.56</v>
      </c>
      <c r="I30">
        <f t="shared" si="21"/>
        <v>83.952000000000012</v>
      </c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G31">
        <v>7.96</v>
      </c>
      <c r="H31">
        <v>3.71</v>
      </c>
      <c r="I31">
        <f t="shared" si="21"/>
        <v>29.531600000000001</v>
      </c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G32">
        <v>4.7</v>
      </c>
      <c r="H32">
        <v>4.51</v>
      </c>
      <c r="I32">
        <f t="shared" si="21"/>
        <v>21.196999999999999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7:24" x14ac:dyDescent="0.25">
      <c r="G33">
        <v>10.09</v>
      </c>
      <c r="H33">
        <v>12.37</v>
      </c>
      <c r="I33">
        <f t="shared" si="21"/>
        <v>124.81329999999998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7:24" x14ac:dyDescent="0.25">
      <c r="G34">
        <v>10.06</v>
      </c>
      <c r="H34">
        <v>5.03</v>
      </c>
      <c r="I34">
        <f>H34*G34/2</f>
        <v>25.300900000000002</v>
      </c>
      <c r="Q34" s="11"/>
      <c r="R34" s="11"/>
    </row>
    <row r="35" spans="7:24" x14ac:dyDescent="0.25">
      <c r="G35">
        <v>3.67</v>
      </c>
      <c r="H35">
        <v>3.54</v>
      </c>
      <c r="I35">
        <f t="shared" si="21"/>
        <v>12.9918</v>
      </c>
      <c r="Q35" s="11"/>
      <c r="R35" s="11"/>
      <c r="T35" s="6"/>
    </row>
    <row r="36" spans="7:24" x14ac:dyDescent="0.25">
      <c r="G36">
        <v>9.89</v>
      </c>
      <c r="H36">
        <v>15.9</v>
      </c>
      <c r="I36">
        <f t="shared" si="21"/>
        <v>157.251</v>
      </c>
      <c r="P36" s="11"/>
      <c r="Q36" s="11"/>
      <c r="R36" s="11"/>
      <c r="S36" s="6"/>
    </row>
    <row r="37" spans="7:24" x14ac:dyDescent="0.25">
      <c r="G37">
        <v>4.05</v>
      </c>
      <c r="H37">
        <v>6.37</v>
      </c>
      <c r="I37">
        <f t="shared" si="21"/>
        <v>25.798500000000001</v>
      </c>
    </row>
    <row r="38" spans="7:24" x14ac:dyDescent="0.25">
      <c r="G38">
        <v>4.63</v>
      </c>
      <c r="H38">
        <v>6.33</v>
      </c>
      <c r="I38">
        <f t="shared" si="21"/>
        <v>29.3079</v>
      </c>
    </row>
    <row r="39" spans="7:24" x14ac:dyDescent="0.25">
      <c r="I39">
        <f>SUM(I28:I38)</f>
        <v>901.43360000000007</v>
      </c>
    </row>
    <row r="40" spans="7:24" x14ac:dyDescent="0.25">
      <c r="I40">
        <v>20500</v>
      </c>
    </row>
    <row r="41" spans="7:24" x14ac:dyDescent="0.25">
      <c r="I41">
        <f>I40*I39</f>
        <v>18479388.800000001</v>
      </c>
    </row>
    <row r="42" spans="7:24" x14ac:dyDescent="0.25">
      <c r="I42">
        <f>I41/H18</f>
        <v>23661.18924455826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2024-06-01T05:56:20Z</dcterms:modified>
</cp:coreProperties>
</file>