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SUNITA SHIVAJI SHINDE - BOB\"/>
    </mc:Choice>
  </mc:AlternateContent>
  <xr:revisionPtr revIDLastSave="0" documentId="13_ncr:1_{5012F38D-D1C8-4F24-805E-FFED6E42300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<sst xmlns="http://schemas.openxmlformats.org/spreadsheetml/2006/main" count="50" uniqueCount="43">
  <si>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</si>
  <si>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</si>
  <si>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</si>
  <si>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</si>
  <si>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</si>
  <si>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</si>
  <si>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</si>
  <si>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</si>
  <si>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</si>
  <si>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</si>
  <si>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</si>
  <si>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</si>
  <si>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</si>
  <si>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</si>
  <si>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</si>
  <si>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</si>
  <si>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</si>
  <si>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</si>
  <si>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</si>
  <si>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</si>
  <si>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</si>
  <si>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</si>
  <si>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</si>
  <si>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</si>
  <si>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</si>
  <si>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</si>
  <si>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</si>
  <si>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</si>
  <si>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</si>
  <si>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</si>
  <si>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</si>
  <si>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</si>
  <si>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</si>
  <si>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</si>
  <si>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</si>
  <si>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</si>
  <si>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</si>
  <si>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</si>
  <si>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Agree BUA</t>
  </si>
  <si>
    <t>v</t>
  </si>
  <si>
    <t>Bank Of Baroda ( Khadak Pada Branch )  - MRS. SUNITA SHIVAJI SHINDE &amp; SHRI. SHIVAJI RAGHUNATH SHINDE</t>
  </si>
  <si>
    <t>rate on BUA</t>
  </si>
  <si>
    <t>As per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</si>
</sst>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36</xdr:row>
      <xdr:rowOff>29472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CBF9FA-3501-4D80-AC44-4A67D6587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430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41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63B86B-BCDA-443F-8775-278074AC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6792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38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00FB1-BF92-420C-B729-8E2F74D8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7116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123825</xdr:rowOff>
    </xdr:from>
    <xdr:to>
      <xdr:col>15</xdr:col>
      <xdr:colOff>277436</xdr:colOff>
      <xdr:row>36</xdr:row>
      <xdr:rowOff>172314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BDEFA8-8963-46F8-A993-57F248B5C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504825"/>
          <a:ext cx="8678486" cy="6192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43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A5689-C8FD-4AAE-8C90-AE4D6A1F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6935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32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160A66-C97B-48F1-9C59-D619D0F99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268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44B912-DC45-4BD6-A786-9F988127D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44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437.5</v>
      </c>
      <c r="C3" s="45">
        <f>B3*1.2</f>
        <v>525</v>
      </c>
      <c r="D3" s="45">
        <f t="shared" ref="D3:D14" si="2">C3*1.2</f>
        <v>630</v>
      </c>
      <c r="E3" s="46">
        <f t="shared" ref="E3:E14" si="3">R3</f>
        <v>3600000</v>
      </c>
      <c r="F3" s="45">
        <f t="shared" ref="F3:F14" si="4">ROUND((E3/B3),0)</f>
        <v>8229</v>
      </c>
      <c r="G3" s="45">
        <f t="shared" ref="G3:G14" si="5">ROUND((E3/C3),0)</f>
        <v>6857</v>
      </c>
      <c r="H3" s="45">
        <f t="shared" ref="H3:H14" si="6">ROUND((E3/D3),0)</f>
        <v>5714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v>525</v>
      </c>
      <c r="Q3" s="47">
        <f t="shared" ref="P3:Q14" si="8">P3/1.2</f>
        <v>437.5</v>
      </c>
      <c r="R3" s="44">
        <v>3600000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450</v>
      </c>
      <c r="C4" s="45">
        <f t="shared" ref="C4:C9" si="11">B4*1.2</f>
        <v>540</v>
      </c>
      <c r="D4" s="45">
        <f t="shared" ref="D4:D9" si="12">C4*1.2</f>
        <v>648</v>
      </c>
      <c r="E4" s="46">
        <f t="shared" ref="E4:E9" si="13">R4</f>
        <v>4000000</v>
      </c>
      <c r="F4" s="45">
        <f t="shared" ref="F4:F9" si="14">ROUND((E4/B4),0)</f>
        <v>8889</v>
      </c>
      <c r="G4" s="45">
        <f t="shared" ref="G4:G9" si="15">ROUND((E4/C4),0)</f>
        <v>7407</v>
      </c>
      <c r="H4" s="45">
        <f t="shared" ref="H4:H9" si="16">ROUND((E4/D4),0)</f>
        <v>6173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v>540</v>
      </c>
      <c r="Q4" s="47">
        <f t="shared" ref="Q4:Q9" si="18">P4/1.2</f>
        <v>450</v>
      </c>
      <c r="R4" s="44">
        <v>4000000</v>
      </c>
    </row>
    <row r="5" spans="1:20" x14ac:dyDescent="0.25">
      <c r="A5" s="4">
        <f t="shared" si="9"/>
        <v>0</v>
      </c>
      <c r="B5" s="4">
        <f t="shared" si="10"/>
        <v>583.33333333333337</v>
      </c>
      <c r="C5" s="4">
        <f t="shared" si="11"/>
        <v>700</v>
      </c>
      <c r="D5" s="4">
        <f t="shared" si="12"/>
        <v>840</v>
      </c>
      <c r="E5" s="5">
        <f t="shared" si="13"/>
        <v>4400000</v>
      </c>
      <c r="F5" s="9">
        <f t="shared" si="14"/>
        <v>7543</v>
      </c>
      <c r="G5" s="9">
        <f t="shared" si="15"/>
        <v>6286</v>
      </c>
      <c r="H5" s="9">
        <f t="shared" si="16"/>
        <v>5238</v>
      </c>
      <c r="I5" s="4" t="e">
        <f>#REF!</f>
        <v>#REF!</v>
      </c>
      <c r="J5" s="4">
        <f t="shared" si="17"/>
        <v>0</v>
      </c>
      <c r="O5">
        <v>0</v>
      </c>
      <c r="P5">
        <v>700</v>
      </c>
      <c r="Q5">
        <f t="shared" si="18"/>
        <v>583.33333333333337</v>
      </c>
      <c r="R5" s="2">
        <v>4400000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9" customFormat="1" x14ac:dyDescent="0.25">
      <c r="A16" s="9">
        <f t="shared" ref="A16:A28" si="32">N16</f>
        <v>0</v>
      </c>
      <c r="B16" s="9">
        <f t="shared" ref="B16:B28" si="33">Q16</f>
        <v>1520</v>
      </c>
      <c r="C16" s="9">
        <f>B16*1.2</f>
        <v>1824</v>
      </c>
      <c r="D16" s="9">
        <f t="shared" ref="D16:D28" si="34">C16*1.2</f>
        <v>2188.7999999999997</v>
      </c>
      <c r="E16" s="48">
        <f t="shared" ref="E16:E28" si="35">R16</f>
        <v>15000000</v>
      </c>
      <c r="F16" s="9">
        <f t="shared" ref="F16:F28" si="36">ROUND((E16/B16),0)</f>
        <v>9868</v>
      </c>
      <c r="G16" s="9">
        <f t="shared" ref="G16:G28" si="37">ROUND((E16/C16),0)</f>
        <v>8224</v>
      </c>
      <c r="H16" s="9">
        <f t="shared" ref="H16:H28" si="38">ROUND((E16/D16),0)</f>
        <v>6853</v>
      </c>
      <c r="I16" s="9" t="e">
        <f>#REF!</f>
        <v>#REF!</v>
      </c>
      <c r="J16" s="9">
        <f t="shared" ref="J16:J28" si="39">S16</f>
        <v>0</v>
      </c>
      <c r="O16" s="49">
        <v>0</v>
      </c>
      <c r="P16" s="49">
        <f t="shared" ref="P16:Q28" si="40">O16/1.2</f>
        <v>0</v>
      </c>
      <c r="Q16" s="49">
        <v>1520</v>
      </c>
      <c r="R16" s="50">
        <v>15000000</v>
      </c>
    </row>
    <row r="17" spans="1:24" x14ac:dyDescent="0.25">
      <c r="A17" s="4">
        <f t="shared" si="32"/>
        <v>0</v>
      </c>
      <c r="B17" s="4">
        <f t="shared" si="33"/>
        <v>458.33333333333337</v>
      </c>
      <c r="C17" s="4">
        <f t="shared" ref="C17:C28" si="41">B17*1.2</f>
        <v>550</v>
      </c>
      <c r="D17" s="4">
        <f t="shared" si="34"/>
        <v>660</v>
      </c>
      <c r="E17" s="5">
        <f t="shared" si="35"/>
        <v>3740000</v>
      </c>
      <c r="F17" s="9">
        <f t="shared" si="36"/>
        <v>8160</v>
      </c>
      <c r="G17" s="9">
        <f t="shared" si="37"/>
        <v>6800</v>
      </c>
      <c r="H17" s="9">
        <f t="shared" si="38"/>
        <v>5667</v>
      </c>
      <c r="I17" s="4" t="e">
        <f>#REF!</f>
        <v>#REF!</v>
      </c>
      <c r="J17" s="4">
        <f t="shared" si="39"/>
        <v>0</v>
      </c>
      <c r="O17">
        <v>0</v>
      </c>
      <c r="P17">
        <v>550</v>
      </c>
      <c r="Q17">
        <f t="shared" si="40"/>
        <v>458.33333333333337</v>
      </c>
      <c r="R17" s="2">
        <v>3740000</v>
      </c>
    </row>
    <row r="18" spans="1:24" x14ac:dyDescent="0.25">
      <c r="A18" s="4">
        <f t="shared" si="32"/>
        <v>0</v>
      </c>
      <c r="B18" s="4">
        <f t="shared" si="33"/>
        <v>720.83333333333337</v>
      </c>
      <c r="C18" s="4">
        <f t="shared" si="41"/>
        <v>865</v>
      </c>
      <c r="D18" s="4">
        <f t="shared" si="34"/>
        <v>1038</v>
      </c>
      <c r="E18" s="5">
        <f t="shared" si="35"/>
        <v>6500000</v>
      </c>
      <c r="F18" s="9">
        <f t="shared" si="36"/>
        <v>9017</v>
      </c>
      <c r="G18" s="9">
        <f t="shared" si="37"/>
        <v>7514</v>
      </c>
      <c r="H18" s="9">
        <f t="shared" si="38"/>
        <v>6262</v>
      </c>
      <c r="I18" s="4" t="e">
        <f>#REF!</f>
        <v>#REF!</v>
      </c>
      <c r="J18" s="4">
        <f t="shared" si="39"/>
        <v>0</v>
      </c>
      <c r="O18">
        <v>0</v>
      </c>
      <c r="P18">
        <v>865</v>
      </c>
      <c r="Q18">
        <f t="shared" si="40"/>
        <v>720.83333333333337</v>
      </c>
      <c r="R18" s="2">
        <v>6500000</v>
      </c>
    </row>
    <row r="19" spans="1:24" s="47" customFormat="1" x14ac:dyDescent="0.25">
      <c r="A19" s="45">
        <f t="shared" si="32"/>
        <v>0</v>
      </c>
      <c r="B19" s="45">
        <f t="shared" si="33"/>
        <v>720</v>
      </c>
      <c r="C19" s="45">
        <f t="shared" si="41"/>
        <v>864</v>
      </c>
      <c r="D19" s="45">
        <f t="shared" si="34"/>
        <v>1036.8</v>
      </c>
      <c r="E19" s="46">
        <f t="shared" si="35"/>
        <v>7500000</v>
      </c>
      <c r="F19" s="45">
        <f t="shared" si="36"/>
        <v>10417</v>
      </c>
      <c r="G19" s="45">
        <f t="shared" si="37"/>
        <v>8681</v>
      </c>
      <c r="H19" s="45">
        <f t="shared" si="38"/>
        <v>7234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720</v>
      </c>
      <c r="R19" s="44">
        <v>7500000</v>
      </c>
    </row>
    <row r="20" spans="1:24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6000000</v>
      </c>
      <c r="F20" s="9">
        <f t="shared" si="36"/>
        <v>9231</v>
      </c>
      <c r="G20" s="9">
        <f t="shared" si="37"/>
        <v>7692</v>
      </c>
      <c r="H20" s="9">
        <f t="shared" si="38"/>
        <v>6410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6000000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44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45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9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8000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5500</v>
      </c>
      <c r="X31" s="22"/>
    </row>
    <row r="32" spans="1:24" ht="15.75" x14ac:dyDescent="0.25">
      <c r="E32" t="s">
        <v>38</v>
      </c>
      <c r="F32" s="7">
        <v>595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40</v>
      </c>
      <c r="X34" s="24">
        <v>2004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30</v>
      </c>
      <c r="X36" s="24"/>
    </row>
    <row r="37" spans="15:25" ht="15.75" x14ac:dyDescent="0.25">
      <c r="U37" s="17"/>
      <c r="V37" s="26"/>
      <c r="W37" s="27">
        <f>W36%</f>
        <v>0.3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750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1750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5500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7250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595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4313750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3882375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3451000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1487500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8986.9791666666661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19"/>
  <sheetViews>
    <sheetView zoomScaleNormal="100" workbookViewId="0">
      <selection activeCell="Q15" sqref="Q15"/>
    </sheetView>
  </sheetViews>
  <sheetFormatPr defaultRowHeight="15" x14ac:dyDescent="0.25"/>
  <sheetData>
    <row r="2" spans="2:2" x14ac:dyDescent="0.25">
      <c r="B2" t="s">
        <v>39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28" sqref="R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2024-06-01T06:11:13Z</dcterms:modified>
</cp:coreProperties>
</file>