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Madhumati karpe\"/>
    </mc:Choice>
  </mc:AlternateContent>
  <xr:revisionPtr revIDLastSave="0" documentId="13_ncr:1_{5A3CEC82-7AB9-490D-AD3A-5CA354CB97A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2" i="4" l="1"/>
  <c r="E21" i="4"/>
  <c r="P9" i="4" l="1"/>
  <c r="E19" i="4"/>
  <c r="E18" i="4"/>
  <c r="H20" i="4"/>
  <c r="Q12" i="4" l="1"/>
  <c r="P12" i="4"/>
  <c r="P11" i="4"/>
  <c r="Q11" i="4" s="1"/>
  <c r="Q10" i="4"/>
  <c r="P10" i="4"/>
  <c r="Q9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<sst xmlns="http://schemas.openxmlformats.org/spreadsheetml/2006/main" count="50" uniqueCount="22">
  <si>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</si>
  <si>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</si>
  <si>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</si>
  <si>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</si>
  <si>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</si>
  <si>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</si>
  <si>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</si>
  <si>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</si>
  <si>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</si>
  <si>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</si>
  <si>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</si>
  <si>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</si>
  <si>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</si>
  <si>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101, 1st Floor, N G Garden CHSL, Bandarpakhadi Road, Near Gaurav Garden, Kandivali West,</t>
  </si>
  <si>
    <t>ca</t>
  </si>
  <si>
    <t>rate</t>
  </si>
  <si>
    <t>fmv</t>
  </si>
  <si>
    <t>bua</t>
  </si>
  <si>
    <t>.</t>
  </si>
  <si>
    <t>24.05.24</t>
  </si>
  <si>
    <t>15000 to 16000 on bua</t>
  </si>
  <si>
    <t>oc - 2002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</si>
</sst>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296678</xdr:colOff>
      <xdr:row>49</xdr:row>
      <xdr:rowOff>48871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533EB-2878-4711-B090-4570DBA24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50278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258572</xdr:colOff>
      <xdr:row>52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201CB0-CEB9-42BE-9B20-76C7ED96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012172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334783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5F65EE-F770-4411-A1D0-58B40FC5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88383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20329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59F60-861E-4E6C-A1CF-E471DCFB9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64329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201329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4CD1E-91EF-4163-9D20-9F15CE2DE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45329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76E5E-47E1-452C-8A63-E44C0CEBB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66531E-2A99-40B2-9475-1C16A535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C2208-F1FF-4DBA-AFB8-6F871EAA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9" sqref="D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600</v>
      </c>
      <c r="C2" s="4">
        <f>B2*1.2</f>
        <v>720</v>
      </c>
      <c r="D2" s="4">
        <f t="shared" ref="D2:D13" si="2">C2*1.2</f>
        <v>864</v>
      </c>
      <c r="E2" s="5">
        <f t="shared" ref="E2:E13" si="3">R2</f>
        <v>13500000</v>
      </c>
      <c r="F2" s="10">
        <f t="shared" ref="F2:F13" si="4">ROUND((E2/B2),0)</f>
        <v>22500</v>
      </c>
      <c r="G2" s="10">
        <f t="shared" ref="G2:G13" si="5">ROUND((E2/C2),0)</f>
        <v>18750</v>
      </c>
      <c r="H2" s="10">
        <f t="shared" ref="H2:H13" si="6">ROUND((E2/D2),0)</f>
        <v>15625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600</v>
      </c>
      <c r="R2" s="2">
        <v>13500000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580</v>
      </c>
      <c r="C3" s="4">
        <f t="shared" ref="C3:C15" si="9">B3*1.2</f>
        <v>696</v>
      </c>
      <c r="D3" s="4">
        <f t="shared" si="2"/>
        <v>835.19999999999993</v>
      </c>
      <c r="E3" s="5">
        <f t="shared" si="3"/>
        <v>13500000</v>
      </c>
      <c r="F3" s="10">
        <f t="shared" si="4"/>
        <v>23276</v>
      </c>
      <c r="G3" s="10">
        <f t="shared" si="5"/>
        <v>19397</v>
      </c>
      <c r="H3" s="10">
        <f t="shared" si="6"/>
        <v>16164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580</v>
      </c>
      <c r="R3" s="2">
        <v>13500000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630</v>
      </c>
      <c r="C4" s="4">
        <f t="shared" si="9"/>
        <v>756</v>
      </c>
      <c r="D4" s="4">
        <f t="shared" si="2"/>
        <v>907.19999999999993</v>
      </c>
      <c r="E4" s="5">
        <f t="shared" si="3"/>
        <v>14500000</v>
      </c>
      <c r="F4" s="10">
        <f t="shared" si="4"/>
        <v>23016</v>
      </c>
      <c r="G4" s="10">
        <f t="shared" si="5"/>
        <v>19180</v>
      </c>
      <c r="H4" s="10">
        <f t="shared" si="6"/>
        <v>15983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630</v>
      </c>
      <c r="R4" s="2">
        <v>14500000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555</v>
      </c>
      <c r="C5" s="4">
        <f t="shared" si="9"/>
        <v>666</v>
      </c>
      <c r="D5" s="4">
        <f t="shared" si="2"/>
        <v>799.19999999999993</v>
      </c>
      <c r="E5" s="5">
        <f t="shared" si="3"/>
        <v>14000000</v>
      </c>
      <c r="F5" s="15">
        <f t="shared" si="4"/>
        <v>25225</v>
      </c>
      <c r="G5" s="10">
        <f t="shared" si="5"/>
        <v>21021</v>
      </c>
      <c r="H5" s="10">
        <f t="shared" si="6"/>
        <v>17518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555</v>
      </c>
      <c r="R5" s="2">
        <v>14000000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538</v>
      </c>
      <c r="C6" s="4">
        <f t="shared" si="9"/>
        <v>645.6</v>
      </c>
      <c r="D6" s="4">
        <f t="shared" si="2"/>
        <v>774.72</v>
      </c>
      <c r="E6" s="5">
        <f t="shared" si="3"/>
        <v>15000000</v>
      </c>
      <c r="F6" s="15">
        <f t="shared" si="4"/>
        <v>27881</v>
      </c>
      <c r="G6" s="10">
        <f t="shared" si="5"/>
        <v>23234</v>
      </c>
      <c r="H6" s="10">
        <f t="shared" si="6"/>
        <v>19362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538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456.66666666666669</v>
      </c>
      <c r="C7" s="4">
        <f t="shared" si="9"/>
        <v>548</v>
      </c>
      <c r="D7" s="4">
        <f t="shared" si="2"/>
        <v>657.6</v>
      </c>
      <c r="E7" s="5">
        <f t="shared" si="3"/>
        <v>10200000</v>
      </c>
      <c r="F7" s="10">
        <f t="shared" si="4"/>
        <v>22336</v>
      </c>
      <c r="G7" s="10">
        <f t="shared" si="5"/>
        <v>18613</v>
      </c>
      <c r="H7" s="10">
        <f t="shared" si="6"/>
        <v>15511</v>
      </c>
      <c r="I7" s="4" t="e">
        <f>#REF!</f>
        <v>#REF!</v>
      </c>
      <c r="J7" s="4" t="str">
        <f t="shared" si="7"/>
        <v>24.05.24</v>
      </c>
      <c r="O7">
        <v>0</v>
      </c>
      <c r="P7">
        <v>548</v>
      </c>
      <c r="Q7">
        <f t="shared" ref="Q7:Q12" si="10">P7/1.2</f>
        <v>456.66666666666669</v>
      </c>
      <c r="R7" s="2">
        <v>10200000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600</v>
      </c>
      <c r="C8" s="4">
        <f t="shared" si="9"/>
        <v>720</v>
      </c>
      <c r="D8" s="4">
        <f t="shared" si="2"/>
        <v>864</v>
      </c>
      <c r="E8" s="5">
        <f t="shared" si="3"/>
        <v>12000000</v>
      </c>
      <c r="F8" s="10">
        <f t="shared" si="4"/>
        <v>20000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>
        <f t="shared" si="7"/>
        <v>0</v>
      </c>
      <c r="O8">
        <v>0</v>
      </c>
      <c r="P8" t="s">
        <v>18</v>
      </c>
      <c r="Q8">
        <v>600</v>
      </c>
      <c r="R8" s="2">
        <v>12000000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527.16690000000006</v>
      </c>
      <c r="C9" s="4">
        <f t="shared" si="9"/>
        <v>632.60028</v>
      </c>
      <c r="D9" s="4">
        <f t="shared" si="2"/>
        <v>759.12033599999995</v>
      </c>
      <c r="E9" s="5">
        <f t="shared" si="3"/>
        <v>10000000</v>
      </c>
      <c r="F9" s="10">
        <f t="shared" si="4"/>
        <v>18969</v>
      </c>
      <c r="G9" s="10">
        <f t="shared" si="5"/>
        <v>15808</v>
      </c>
      <c r="H9" s="10">
        <f t="shared" si="6"/>
        <v>13173</v>
      </c>
      <c r="I9" s="4" t="e">
        <f>#REF!</f>
        <v>#REF!</v>
      </c>
      <c r="J9" s="4">
        <f t="shared" si="7"/>
        <v>0</v>
      </c>
      <c r="O9">
        <v>0</v>
      </c>
      <c r="P9">
        <f>58.77*10.764</f>
        <v>632.60028</v>
      </c>
      <c r="Q9">
        <f t="shared" si="10"/>
        <v>527.16690000000006</v>
      </c>
      <c r="R9" s="2">
        <v>10000000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D18" t="s">
        <v>17</v>
      </c>
      <c r="E18">
        <f>60*10.764</f>
        <v>645.83999999999992</v>
      </c>
      <c r="G18" t="s">
        <v>14</v>
      </c>
      <c r="H18">
        <v>538</v>
      </c>
    </row>
    <row r="19" spans="4:24" x14ac:dyDescent="0.25">
      <c r="E19">
        <f>E18/H18</f>
        <v>1.2004460966542749</v>
      </c>
      <c r="G19" t="s">
        <v>15</v>
      </c>
      <c r="H19">
        <v>25000</v>
      </c>
    </row>
    <row r="20" spans="4:24" x14ac:dyDescent="0.25">
      <c r="E20">
        <v>15000</v>
      </c>
      <c r="G20" t="s">
        <v>16</v>
      </c>
      <c r="H20">
        <f>H19*H18</f>
        <v>13450000</v>
      </c>
    </row>
    <row r="21" spans="4:24" x14ac:dyDescent="0.25">
      <c r="E21">
        <f>E20*E18</f>
        <v>9687599.9999999981</v>
      </c>
    </row>
    <row r="22" spans="4:24" x14ac:dyDescent="0.25">
      <c r="E22">
        <f>E21/H18</f>
        <v>18006.691449814123</v>
      </c>
      <c r="G22" s="6"/>
      <c r="H22" s="6"/>
    </row>
    <row r="23" spans="4:24" x14ac:dyDescent="0.25">
      <c r="H23" t="s">
        <v>20</v>
      </c>
    </row>
    <row r="24" spans="4:24" x14ac:dyDescent="0.25">
      <c r="H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"/>
  <sheetViews>
    <sheetView topLeftCell="A6" workbookViewId="0">
      <selection activeCell="B7" sqref="B7"/>
    </sheetView>
  </sheetViews>
  <sheetFormatPr defaultRowHeight="15" x14ac:dyDescent="0.25"/>
  <sheetData>
    <row r="7" spans="2:2" x14ac:dyDescent="0.25">
      <c r="B7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2024-05-31T07:36:27Z</dcterms:modified>
</cp:coreProperties>
</file>