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Private\Naman Arun Shah\"/>
    </mc:Choice>
  </mc:AlternateContent>
  <xr:revisionPtr revIDLastSave="0" documentId="13_ncr:1_{12B94754-ED4C-4533-B09E-185A12FE98B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H24" i="4" l="1"/>
  <c r="H22" i="4"/>
  <c r="R23" i="4"/>
  <c r="I29" i="4"/>
  <c r="U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P9" i="4" l="1"/>
  <c r="Q7" i="4"/>
  <c r="H21" i="4"/>
  <c r="J19" i="4"/>
  <c r="I19" i="4"/>
  <c r="H31" i="4"/>
  <c r="I18" i="4"/>
  <c r="Q12" i="4" l="1"/>
  <c r="P12" i="4"/>
  <c r="P11" i="4"/>
  <c r="Q11" i="4" s="1"/>
  <c r="P10" i="4"/>
  <c r="Q8" i="4"/>
  <c r="P7" i="4"/>
  <c r="P6" i="4"/>
  <c r="P5" i="4"/>
  <c r="P4" i="4"/>
  <c r="P3" i="4"/>
  <c r="P2" i="4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<sst xmlns="http://schemas.openxmlformats.org/spreadsheetml/2006/main" count="38" uniqueCount="34">
  <si>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</si>
  <si>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</si>
  <si>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</si>
  <si>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</si>
  <si>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</si>
  <si>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</si>
  <si>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</si>
  <si>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</si>
  <si>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</si>
  <si>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</si>
  <si>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</si>
  <si>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</si>
  <si>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</si>
  <si>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 xml:space="preserve">Flat No. 101, 1st Floor, Bianca, Andheri Kurla Road, Village - Mogra, Andheri East, </t>
  </si>
  <si>
    <t>ca</t>
  </si>
  <si>
    <t>av</t>
  </si>
  <si>
    <t>sd</t>
  </si>
  <si>
    <t>rd</t>
  </si>
  <si>
    <t>oc - 2016</t>
  </si>
  <si>
    <t>bua</t>
  </si>
  <si>
    <t>rate on ca</t>
  </si>
  <si>
    <t>fmv</t>
  </si>
  <si>
    <t>agreement  - 29.10.2020</t>
  </si>
  <si>
    <t>20.04.22</t>
  </si>
  <si>
    <t>bianca</t>
  </si>
  <si>
    <t>mca</t>
  </si>
  <si>
    <t>25000 to 30000 on ca</t>
  </si>
  <si>
    <t>car park</t>
  </si>
  <si>
    <t>interior</t>
  </si>
  <si>
    <t>29.02.24</t>
  </si>
  <si>
    <t>nr bmc office</t>
  </si>
  <si>
    <t>Private\Naman Arun Shah</t>
  </si>
  <si>
    <t>FMV</t>
  </si>
  <si>
    <t>3.23 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</si>
</sst>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 applyAlignment="1">
      <alignment horizontal="center"/>
    </xf>
    <xf numFmtId="4" fontId="1" fillId="3" borderId="0" xfId="0" applyNumberFormat="1" applyFont="1" applyFill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419100</xdr:colOff>
      <xdr:row>41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6FED52-A408-4E81-BD9D-268ECDC1E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097500" cy="7439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23</xdr:col>
      <xdr:colOff>297188</xdr:colOff>
      <xdr:row>39</xdr:row>
      <xdr:rowOff>48509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78B9D5-CC5F-466C-B666-3793AB417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3708388" cy="63350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17</xdr:col>
      <xdr:colOff>30025</xdr:colOff>
      <xdr:row>45</xdr:row>
      <xdr:rowOff>67854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281EA9-3ACD-41B6-A7C2-7C0A3BF39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0393225" cy="84498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20</xdr:col>
      <xdr:colOff>420775</xdr:colOff>
      <xdr:row>47</xdr:row>
      <xdr:rowOff>115493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B6FC67-B3B3-43C2-94E1-5B304BD4C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2003175" cy="85451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18</xdr:col>
      <xdr:colOff>344479</xdr:colOff>
      <xdr:row>49</xdr:row>
      <xdr:rowOff>153538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060636-57D6-4DDC-8E17-AFAA8E972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1317279" cy="81545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35</xdr:col>
      <xdr:colOff>419100</xdr:colOff>
      <xdr:row>40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3F1DD2-A21D-42F1-91B0-DBED0DB7E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18097500" cy="76295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27</xdr:col>
      <xdr:colOff>249897</xdr:colOff>
      <xdr:row>47</xdr:row>
      <xdr:rowOff>77434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31CF5A4-08BE-4525-A3D0-EDD29E034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6099497" cy="884043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27</xdr:col>
      <xdr:colOff>316581</xdr:colOff>
      <xdr:row>46</xdr:row>
      <xdr:rowOff>125039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689186-3484-4681-9EB5-95DE05561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6166181" cy="869753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27</xdr:col>
      <xdr:colOff>192739</xdr:colOff>
      <xdr:row>46</xdr:row>
      <xdr:rowOff>125039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886797-D619-49D2-B394-94933656A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6042339" cy="869753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26</xdr:col>
      <xdr:colOff>145107</xdr:colOff>
      <xdr:row>47</xdr:row>
      <xdr:rowOff>10749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F7F4EC-4B22-405A-B0CE-D706944EE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5994707" cy="8773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topLeftCell="D13" zoomScale="145" zoomScaleNormal="145" workbookViewId="0">
      <selection activeCell="P21" sqref="P21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2.570312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1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1" x14ac:dyDescent="0.25">
      <c r="A2" s="4">
        <f t="shared" ref="A2:A15" si="0">N2</f>
        <v>0</v>
      </c>
      <c r="B2" s="4">
        <f t="shared" ref="B2:B15" si="1">Q2</f>
        <v>1010</v>
      </c>
      <c r="C2" s="4">
        <f>B2*1.2</f>
        <v>1212</v>
      </c>
      <c r="D2" s="4">
        <f t="shared" ref="D2:D13" si="2">C2*1.2</f>
        <v>1454.3999999999999</v>
      </c>
      <c r="E2" s="5">
        <f t="shared" ref="E2:E13" si="3">R2</f>
        <v>20000000</v>
      </c>
      <c r="F2" s="10">
        <f t="shared" ref="F2:F13" si="4">ROUND((E2/B2),0)</f>
        <v>19802</v>
      </c>
      <c r="G2" s="10">
        <f t="shared" ref="G2:G13" si="5">ROUND((E2/C2),0)</f>
        <v>16502</v>
      </c>
      <c r="H2" s="10">
        <f t="shared" ref="H2:H13" si="6">ROUND((E2/D2),0)</f>
        <v>13751</v>
      </c>
      <c r="I2" s="4" t="e">
        <f>#REF!</f>
        <v>#REF!</v>
      </c>
      <c r="J2" s="4" t="str">
        <f t="shared" ref="J2:J13" si="7">S2</f>
        <v>20.04.22</v>
      </c>
      <c r="O2">
        <v>0</v>
      </c>
      <c r="P2">
        <f t="shared" ref="P2:P12" si="8">O2/1.2</f>
        <v>0</v>
      </c>
      <c r="Q2">
        <v>1010</v>
      </c>
      <c r="R2" s="2">
        <v>20000000</v>
      </c>
      <c r="S2" s="8" t="s">
        <v>23</v>
      </c>
      <c r="T2" s="8"/>
      <c r="U2">
        <f>F2*1.2</f>
        <v>23762.399999999998</v>
      </c>
    </row>
    <row r="3" spans="1:21" x14ac:dyDescent="0.25">
      <c r="A3" s="4">
        <f t="shared" si="0"/>
        <v>0</v>
      </c>
      <c r="B3" s="4">
        <f t="shared" si="1"/>
        <v>1272</v>
      </c>
      <c r="C3" s="4">
        <f t="shared" ref="C3:C15" si="9">B3*1.2</f>
        <v>1526.3999999999999</v>
      </c>
      <c r="D3" s="4">
        <f t="shared" si="2"/>
        <v>1831.6799999999998</v>
      </c>
      <c r="E3" s="5">
        <f t="shared" si="3"/>
        <v>31500000</v>
      </c>
      <c r="F3" s="10">
        <f t="shared" si="4"/>
        <v>24764</v>
      </c>
      <c r="G3" s="10">
        <f t="shared" si="5"/>
        <v>20637</v>
      </c>
      <c r="H3" s="10">
        <f t="shared" si="6"/>
        <v>17197</v>
      </c>
      <c r="I3" s="4" t="e">
        <f>#REF!</f>
        <v>#REF!</v>
      </c>
      <c r="J3" s="4">
        <f t="shared" si="7"/>
        <v>0</v>
      </c>
      <c r="O3">
        <v>0</v>
      </c>
      <c r="P3">
        <f t="shared" si="8"/>
        <v>0</v>
      </c>
      <c r="Q3">
        <v>1272</v>
      </c>
      <c r="R3" s="2">
        <v>31500000</v>
      </c>
      <c r="S3" s="8"/>
      <c r="T3" s="8"/>
    </row>
    <row r="4" spans="1:21" x14ac:dyDescent="0.25">
      <c r="A4" s="4">
        <f t="shared" si="0"/>
        <v>0</v>
      </c>
      <c r="B4" s="4">
        <f t="shared" si="1"/>
        <v>724</v>
      </c>
      <c r="C4" s="4">
        <f t="shared" si="9"/>
        <v>868.8</v>
      </c>
      <c r="D4" s="4">
        <f t="shared" si="2"/>
        <v>1042.56</v>
      </c>
      <c r="E4" s="17">
        <f t="shared" si="3"/>
        <v>19500000</v>
      </c>
      <c r="F4" s="10">
        <f t="shared" si="4"/>
        <v>26934</v>
      </c>
      <c r="G4" s="10">
        <f t="shared" si="5"/>
        <v>22445</v>
      </c>
      <c r="H4" s="10">
        <f t="shared" si="6"/>
        <v>18704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v>724</v>
      </c>
      <c r="R4" s="2">
        <v>19500000</v>
      </c>
      <c r="S4" s="8"/>
      <c r="T4" s="8"/>
    </row>
    <row r="5" spans="1:21" x14ac:dyDescent="0.25">
      <c r="A5" s="4">
        <f t="shared" si="0"/>
        <v>0</v>
      </c>
      <c r="B5" s="4">
        <f t="shared" si="1"/>
        <v>1272</v>
      </c>
      <c r="C5" s="4">
        <f t="shared" si="9"/>
        <v>1526.3999999999999</v>
      </c>
      <c r="D5" s="4">
        <f t="shared" si="2"/>
        <v>1831.6799999999998</v>
      </c>
      <c r="E5" s="17">
        <f t="shared" si="3"/>
        <v>31000000</v>
      </c>
      <c r="F5" s="10">
        <f t="shared" si="4"/>
        <v>24371</v>
      </c>
      <c r="G5" s="10">
        <f t="shared" si="5"/>
        <v>20309</v>
      </c>
      <c r="H5" s="10">
        <f t="shared" si="6"/>
        <v>16924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v>1272</v>
      </c>
      <c r="R5" s="2">
        <v>31000000</v>
      </c>
      <c r="S5" s="8"/>
      <c r="T5" s="8"/>
    </row>
    <row r="6" spans="1:21" x14ac:dyDescent="0.25">
      <c r="A6" s="4">
        <f t="shared" si="0"/>
        <v>0</v>
      </c>
      <c r="B6" s="4">
        <f t="shared" si="1"/>
        <v>1272</v>
      </c>
      <c r="C6" s="4">
        <f t="shared" si="9"/>
        <v>1526.3999999999999</v>
      </c>
      <c r="D6" s="4">
        <f t="shared" si="2"/>
        <v>1831.6799999999998</v>
      </c>
      <c r="E6" s="17">
        <f t="shared" si="3"/>
        <v>16000000</v>
      </c>
      <c r="F6" s="10">
        <f t="shared" si="4"/>
        <v>12579</v>
      </c>
      <c r="G6" s="10">
        <f t="shared" si="5"/>
        <v>10482</v>
      </c>
      <c r="H6" s="10">
        <f t="shared" si="6"/>
        <v>8735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v>1272</v>
      </c>
      <c r="R6" s="2">
        <v>16000000</v>
      </c>
      <c r="S6" s="8"/>
      <c r="T6" s="8"/>
    </row>
    <row r="7" spans="1:21" x14ac:dyDescent="0.25">
      <c r="A7" s="4">
        <f t="shared" si="0"/>
        <v>0</v>
      </c>
      <c r="B7" s="4">
        <f t="shared" si="1"/>
        <v>726.03179999999998</v>
      </c>
      <c r="C7" s="4">
        <f t="shared" si="9"/>
        <v>871.23815999999999</v>
      </c>
      <c r="D7" s="4">
        <f t="shared" si="2"/>
        <v>1045.4857919999999</v>
      </c>
      <c r="E7" s="17">
        <f t="shared" si="3"/>
        <v>20000000</v>
      </c>
      <c r="F7" s="15">
        <f t="shared" si="4"/>
        <v>27547</v>
      </c>
      <c r="G7" s="10">
        <f t="shared" si="5"/>
        <v>22956</v>
      </c>
      <c r="H7" s="10">
        <f t="shared" si="6"/>
        <v>19130</v>
      </c>
      <c r="I7" s="4" t="e">
        <f>#REF!</f>
        <v>#REF!</v>
      </c>
      <c r="J7" s="4" t="str">
        <f t="shared" si="7"/>
        <v>29.02.24</v>
      </c>
      <c r="O7">
        <v>0</v>
      </c>
      <c r="P7">
        <f t="shared" si="8"/>
        <v>0</v>
      </c>
      <c r="Q7">
        <f>67.45*10.764</f>
        <v>726.03179999999998</v>
      </c>
      <c r="R7" s="2">
        <v>20000000</v>
      </c>
      <c r="S7" s="8" t="s">
        <v>29</v>
      </c>
      <c r="T7" s="8"/>
    </row>
    <row r="8" spans="1:21" x14ac:dyDescent="0.25">
      <c r="A8" s="4">
        <f t="shared" si="0"/>
        <v>0</v>
      </c>
      <c r="B8" s="4">
        <f t="shared" si="1"/>
        <v>1083.3333333333335</v>
      </c>
      <c r="C8" s="4">
        <f t="shared" si="9"/>
        <v>1300.0000000000002</v>
      </c>
      <c r="D8" s="4">
        <f t="shared" si="2"/>
        <v>1560.0000000000002</v>
      </c>
      <c r="E8" s="17">
        <f t="shared" si="3"/>
        <v>49000000</v>
      </c>
      <c r="F8" s="10">
        <f t="shared" si="4"/>
        <v>45231</v>
      </c>
      <c r="G8" s="10">
        <f t="shared" si="5"/>
        <v>37692</v>
      </c>
      <c r="H8" s="10">
        <f t="shared" si="6"/>
        <v>31410</v>
      </c>
      <c r="I8" s="4" t="e">
        <f>#REF!</f>
        <v>#REF!</v>
      </c>
      <c r="J8" s="4" t="str">
        <f t="shared" si="7"/>
        <v>nr bmc office</v>
      </c>
      <c r="O8">
        <v>0</v>
      </c>
      <c r="P8">
        <v>1300</v>
      </c>
      <c r="Q8">
        <f t="shared" ref="Q8:Q12" si="10">P8/1.2</f>
        <v>1083.3333333333335</v>
      </c>
      <c r="R8" s="2">
        <v>49000000</v>
      </c>
      <c r="S8" s="8" t="s">
        <v>30</v>
      </c>
      <c r="T8" s="8"/>
    </row>
    <row r="9" spans="1:21" x14ac:dyDescent="0.25">
      <c r="A9" s="4">
        <f t="shared" si="0"/>
        <v>0</v>
      </c>
      <c r="B9" s="4">
        <f t="shared" si="1"/>
        <v>1050</v>
      </c>
      <c r="C9" s="4">
        <f t="shared" si="9"/>
        <v>1260</v>
      </c>
      <c r="D9" s="4">
        <f t="shared" si="2"/>
        <v>1512</v>
      </c>
      <c r="E9" s="17">
        <f t="shared" si="3"/>
        <v>29900000</v>
      </c>
      <c r="F9" s="15">
        <f t="shared" si="4"/>
        <v>28476</v>
      </c>
      <c r="G9" s="10">
        <f t="shared" si="5"/>
        <v>23730</v>
      </c>
      <c r="H9" s="10">
        <f t="shared" si="6"/>
        <v>19775</v>
      </c>
      <c r="I9" s="4" t="e">
        <f>#REF!</f>
        <v>#REF!</v>
      </c>
      <c r="J9" s="4" t="str">
        <f t="shared" si="7"/>
        <v>bianca</v>
      </c>
      <c r="O9">
        <v>0</v>
      </c>
      <c r="P9">
        <f t="shared" si="8"/>
        <v>0</v>
      </c>
      <c r="Q9">
        <v>1050</v>
      </c>
      <c r="R9" s="2">
        <v>29900000</v>
      </c>
      <c r="S9" s="8" t="s">
        <v>24</v>
      </c>
      <c r="T9" s="8"/>
    </row>
    <row r="10" spans="1:21" x14ac:dyDescent="0.25">
      <c r="A10" s="4">
        <f t="shared" si="0"/>
        <v>0</v>
      </c>
      <c r="B10" s="4">
        <f t="shared" si="1"/>
        <v>800</v>
      </c>
      <c r="C10" s="4">
        <f t="shared" si="9"/>
        <v>960</v>
      </c>
      <c r="D10" s="4">
        <f t="shared" si="2"/>
        <v>1152</v>
      </c>
      <c r="E10" s="17">
        <f t="shared" si="3"/>
        <v>40000000</v>
      </c>
      <c r="F10" s="10">
        <f t="shared" si="4"/>
        <v>50000</v>
      </c>
      <c r="G10" s="10">
        <f t="shared" si="5"/>
        <v>41667</v>
      </c>
      <c r="H10" s="10">
        <f t="shared" si="6"/>
        <v>34722</v>
      </c>
      <c r="I10" s="4" t="e">
        <f>#REF!</f>
        <v>#REF!</v>
      </c>
      <c r="J10" s="4" t="str">
        <f t="shared" si="7"/>
        <v>nr bmc office</v>
      </c>
      <c r="O10">
        <v>0</v>
      </c>
      <c r="P10">
        <f t="shared" si="8"/>
        <v>0</v>
      </c>
      <c r="Q10">
        <v>800</v>
      </c>
      <c r="R10" s="2">
        <v>40000000</v>
      </c>
      <c r="S10" s="8" t="s">
        <v>30</v>
      </c>
      <c r="T10" s="8"/>
    </row>
    <row r="11" spans="1:21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17">
        <f t="shared" si="3"/>
        <v>0</v>
      </c>
      <c r="F11" s="10" t="e">
        <f t="shared" si="4"/>
        <v>#DIV/0!</v>
      </c>
      <c r="G11" s="10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10"/>
        <v>0</v>
      </c>
      <c r="R11" s="2">
        <v>0</v>
      </c>
      <c r="S11" s="8"/>
      <c r="T11" s="8"/>
    </row>
    <row r="12" spans="1:21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17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10"/>
        <v>0</v>
      </c>
      <c r="R12" s="2">
        <v>0</v>
      </c>
      <c r="S12" s="8"/>
      <c r="T12" s="8"/>
    </row>
    <row r="13" spans="1:21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17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1">O13/1.2</f>
        <v>0</v>
      </c>
      <c r="Q13">
        <f t="shared" ref="Q13" si="12">P13/1.2</f>
        <v>0</v>
      </c>
      <c r="R13" s="2">
        <v>0</v>
      </c>
      <c r="S13" s="8"/>
      <c r="T13" s="8"/>
    </row>
    <row r="14" spans="1:21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3">C14*1.2</f>
        <v>0</v>
      </c>
      <c r="E14" s="17">
        <f t="shared" ref="E14:E15" si="14">R14</f>
        <v>0</v>
      </c>
      <c r="F14" s="10" t="e">
        <f t="shared" ref="F14:F15" si="15">ROUND((E14/B14),0)</f>
        <v>#DIV/0!</v>
      </c>
      <c r="G14" s="10" t="e">
        <f t="shared" ref="G14:G15" si="16">ROUND((E14/C14),0)</f>
        <v>#DIV/0!</v>
      </c>
      <c r="H14" s="10" t="e">
        <f t="shared" ref="H14:H15" si="17">ROUND((E14/D14),0)</f>
        <v>#DIV/0!</v>
      </c>
      <c r="I14" s="4" t="e">
        <f>#REF!</f>
        <v>#REF!</v>
      </c>
      <c r="J14" s="4">
        <f t="shared" ref="J14:J15" si="18">S14</f>
        <v>0</v>
      </c>
      <c r="O14">
        <v>0</v>
      </c>
      <c r="P14">
        <f t="shared" ref="P14:P15" si="19">O14/1.2</f>
        <v>0</v>
      </c>
      <c r="Q14">
        <f t="shared" ref="Q14:Q15" si="20">P14/1.2</f>
        <v>0</v>
      </c>
      <c r="R14" s="2">
        <v>0</v>
      </c>
      <c r="S14" s="8"/>
      <c r="T14" s="8"/>
    </row>
    <row r="15" spans="1:21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3"/>
        <v>0</v>
      </c>
      <c r="E15" s="5">
        <f t="shared" si="14"/>
        <v>0</v>
      </c>
      <c r="F15" s="10" t="e">
        <f t="shared" si="15"/>
        <v>#DIV/0!</v>
      </c>
      <c r="G15" s="4" t="e">
        <f t="shared" si="16"/>
        <v>#DIV/0!</v>
      </c>
      <c r="H15" s="4" t="e">
        <f t="shared" si="17"/>
        <v>#DIV/0!</v>
      </c>
      <c r="I15" s="4" t="e">
        <f>#REF!</f>
        <v>#REF!</v>
      </c>
      <c r="J15" s="4">
        <f t="shared" si="18"/>
        <v>0</v>
      </c>
      <c r="O15">
        <v>0</v>
      </c>
      <c r="P15">
        <f t="shared" si="19"/>
        <v>0</v>
      </c>
      <c r="Q15">
        <f t="shared" si="20"/>
        <v>0</v>
      </c>
      <c r="R15" s="2">
        <v>0</v>
      </c>
      <c r="S15" s="8"/>
      <c r="T15" s="8"/>
    </row>
    <row r="17" spans="2:24" x14ac:dyDescent="0.25">
      <c r="B17" t="s">
        <v>25</v>
      </c>
      <c r="G17" t="s">
        <v>13</v>
      </c>
    </row>
    <row r="18" spans="2:24" x14ac:dyDescent="0.25">
      <c r="B18">
        <v>11.7</v>
      </c>
      <c r="C18">
        <v>4.8499999999999996</v>
      </c>
      <c r="D18">
        <f>C18*B18</f>
        <v>56.74499999999999</v>
      </c>
      <c r="G18" t="s">
        <v>14</v>
      </c>
      <c r="H18">
        <v>1010</v>
      </c>
      <c r="I18">
        <f>93.83*10.764</f>
        <v>1009.9861199999999</v>
      </c>
    </row>
    <row r="19" spans="2:24" x14ac:dyDescent="0.25">
      <c r="B19">
        <v>10.92</v>
      </c>
      <c r="C19">
        <v>7.1</v>
      </c>
      <c r="D19">
        <f t="shared" ref="D19:D30" si="21">C19*B19</f>
        <v>77.531999999999996</v>
      </c>
      <c r="G19" t="s">
        <v>19</v>
      </c>
      <c r="H19">
        <v>1212</v>
      </c>
      <c r="I19">
        <f>112.63*10.764</f>
        <v>1212.3493199999998</v>
      </c>
      <c r="J19">
        <f>I19/I18</f>
        <v>1.2003623574549718</v>
      </c>
    </row>
    <row r="20" spans="2:24" x14ac:dyDescent="0.25">
      <c r="B20">
        <v>9.56</v>
      </c>
      <c r="C20">
        <v>11.62</v>
      </c>
      <c r="D20">
        <f t="shared" si="21"/>
        <v>111.0872</v>
      </c>
      <c r="G20" t="s">
        <v>20</v>
      </c>
      <c r="H20">
        <v>27500</v>
      </c>
    </row>
    <row r="21" spans="2:24" x14ac:dyDescent="0.25">
      <c r="B21">
        <v>15.34</v>
      </c>
      <c r="C21">
        <v>11.92</v>
      </c>
      <c r="D21">
        <f t="shared" si="21"/>
        <v>182.8528</v>
      </c>
      <c r="G21" t="s">
        <v>21</v>
      </c>
      <c r="H21">
        <f>H20*H18</f>
        <v>27775000</v>
      </c>
    </row>
    <row r="22" spans="2:24" x14ac:dyDescent="0.25">
      <c r="B22">
        <v>3.02</v>
      </c>
      <c r="C22">
        <v>4.55</v>
      </c>
      <c r="D22">
        <f t="shared" si="21"/>
        <v>13.741</v>
      </c>
      <c r="G22" s="6" t="s">
        <v>28</v>
      </c>
      <c r="H22" s="18">
        <f>H18*3000</f>
        <v>3030000</v>
      </c>
      <c r="R22">
        <v>19500000</v>
      </c>
    </row>
    <row r="23" spans="2:24" x14ac:dyDescent="0.25">
      <c r="B23">
        <v>8.1199999999999992</v>
      </c>
      <c r="C23">
        <v>4.55</v>
      </c>
      <c r="D23">
        <f t="shared" si="21"/>
        <v>36.945999999999998</v>
      </c>
      <c r="G23" t="s">
        <v>27</v>
      </c>
      <c r="H23">
        <v>1500000</v>
      </c>
      <c r="R23">
        <f>R22/670</f>
        <v>29104.4776119403</v>
      </c>
    </row>
    <row r="24" spans="2:24" x14ac:dyDescent="0.25">
      <c r="B24">
        <v>13.19</v>
      </c>
      <c r="C24">
        <v>11.16</v>
      </c>
      <c r="D24">
        <f t="shared" si="21"/>
        <v>147.2004</v>
      </c>
      <c r="H24" s="6">
        <f>H23+H22+H21</f>
        <v>32305000</v>
      </c>
      <c r="P24" s="11"/>
      <c r="Q24" s="11"/>
      <c r="R24" s="13"/>
      <c r="T24" s="11"/>
      <c r="U24" s="11"/>
      <c r="V24" s="11"/>
      <c r="W24" s="11"/>
      <c r="X24" s="11"/>
    </row>
    <row r="25" spans="2:24" x14ac:dyDescent="0.25">
      <c r="B25">
        <v>3.92</v>
      </c>
      <c r="C25">
        <v>5.9</v>
      </c>
      <c r="D25">
        <f t="shared" si="21"/>
        <v>23.128</v>
      </c>
      <c r="P25" s="11"/>
      <c r="Q25" s="14"/>
      <c r="R25" s="14"/>
      <c r="T25" s="14"/>
      <c r="U25" s="14"/>
      <c r="V25" s="11"/>
      <c r="W25" s="11"/>
      <c r="X25" s="11"/>
    </row>
    <row r="26" spans="2:24" x14ac:dyDescent="0.25">
      <c r="B26">
        <v>11.32</v>
      </c>
      <c r="C26">
        <v>12.25</v>
      </c>
      <c r="D26">
        <f t="shared" si="21"/>
        <v>138.67000000000002</v>
      </c>
      <c r="P26" s="11"/>
      <c r="Q26" s="11"/>
      <c r="R26" s="11"/>
      <c r="T26" s="11"/>
      <c r="U26" s="11"/>
      <c r="V26" s="11"/>
      <c r="W26" s="11"/>
      <c r="X26" s="11"/>
    </row>
    <row r="27" spans="2:24" x14ac:dyDescent="0.25">
      <c r="B27">
        <v>3.92</v>
      </c>
      <c r="C27">
        <v>5.95</v>
      </c>
      <c r="D27">
        <f t="shared" si="21"/>
        <v>23.324000000000002</v>
      </c>
      <c r="G27" t="s">
        <v>22</v>
      </c>
      <c r="I27" s="16" t="s">
        <v>18</v>
      </c>
      <c r="P27" s="11"/>
      <c r="Q27" s="11"/>
      <c r="R27" s="11"/>
      <c r="T27" s="11"/>
      <c r="U27" s="11"/>
      <c r="V27" s="11"/>
      <c r="W27" s="11"/>
      <c r="X27" s="11"/>
    </row>
    <row r="28" spans="2:24" x14ac:dyDescent="0.25">
      <c r="B28">
        <v>22.99</v>
      </c>
      <c r="C28">
        <v>12.11</v>
      </c>
      <c r="D28">
        <f t="shared" si="21"/>
        <v>278.40889999999996</v>
      </c>
      <c r="G28" t="s">
        <v>15</v>
      </c>
      <c r="H28">
        <v>33000000</v>
      </c>
      <c r="I28" t="s">
        <v>26</v>
      </c>
      <c r="P28" s="11"/>
      <c r="Q28" s="11"/>
      <c r="R28" s="12"/>
      <c r="T28" s="12"/>
      <c r="U28" s="12"/>
      <c r="V28" s="11"/>
      <c r="W28" s="11"/>
      <c r="X28" s="11"/>
    </row>
    <row r="29" spans="2:24" x14ac:dyDescent="0.25">
      <c r="B29">
        <v>3.09</v>
      </c>
      <c r="C29">
        <v>10.25</v>
      </c>
      <c r="D29">
        <f t="shared" si="21"/>
        <v>31.672499999999999</v>
      </c>
      <c r="G29" t="s">
        <v>16</v>
      </c>
      <c r="H29">
        <v>660000</v>
      </c>
      <c r="I29">
        <f>H28/1010</f>
        <v>32673.267326732672</v>
      </c>
      <c r="P29" s="11"/>
      <c r="Q29" s="11"/>
      <c r="R29" s="11"/>
      <c r="T29" s="11"/>
      <c r="U29" s="11"/>
      <c r="V29" s="11"/>
      <c r="W29" s="11"/>
      <c r="X29" s="11"/>
    </row>
    <row r="30" spans="2:24" x14ac:dyDescent="0.25">
      <c r="B30">
        <v>4.74</v>
      </c>
      <c r="C30">
        <v>2.93</v>
      </c>
      <c r="D30">
        <f t="shared" si="21"/>
        <v>13.888200000000001</v>
      </c>
      <c r="G30" t="s">
        <v>17</v>
      </c>
      <c r="H30">
        <v>30000</v>
      </c>
      <c r="P30" s="11"/>
      <c r="Q30" s="11"/>
      <c r="R30" s="11"/>
      <c r="T30" s="11"/>
      <c r="U30" s="11"/>
      <c r="V30" s="11"/>
      <c r="W30" s="11"/>
      <c r="X30" s="11"/>
    </row>
    <row r="31" spans="2:24" x14ac:dyDescent="0.25">
      <c r="D31" s="6">
        <f>SUM(D18:D30)</f>
        <v>1135.1959999999999</v>
      </c>
      <c r="H31">
        <f>SUM(H28:H30)</f>
        <v>33690000</v>
      </c>
      <c r="P31" s="11"/>
      <c r="Q31" s="11"/>
      <c r="R31" s="11"/>
      <c r="T31" s="11"/>
      <c r="U31" s="11"/>
      <c r="V31" s="11"/>
      <c r="W31" s="11"/>
      <c r="X31" s="11"/>
    </row>
    <row r="32" spans="2:24" x14ac:dyDescent="0.25">
      <c r="P32" s="11"/>
      <c r="Q32" s="11"/>
      <c r="R32" s="11"/>
      <c r="S32" s="6"/>
      <c r="T32" s="11"/>
      <c r="U32" s="11"/>
      <c r="V32" s="11"/>
      <c r="W32" s="11"/>
      <c r="X32" s="11"/>
    </row>
    <row r="33" spans="9:24" x14ac:dyDescent="0.25">
      <c r="P33" s="11"/>
      <c r="Q33" s="11"/>
      <c r="R33" s="11"/>
      <c r="S33" s="6"/>
      <c r="T33" s="11"/>
      <c r="U33" s="11"/>
      <c r="V33" s="11"/>
      <c r="W33" s="11"/>
      <c r="X33" s="11"/>
    </row>
    <row r="34" spans="9:24" x14ac:dyDescent="0.25">
      <c r="I34" s="6" t="s">
        <v>31</v>
      </c>
      <c r="J34" s="6"/>
      <c r="Q34" s="11"/>
      <c r="R34" s="11"/>
    </row>
    <row r="35" spans="9:24" x14ac:dyDescent="0.25">
      <c r="I35" s="6"/>
      <c r="J35" s="6"/>
      <c r="Q35" s="11"/>
      <c r="R35" s="11"/>
      <c r="T35" s="6"/>
    </row>
    <row r="36" spans="9:24" x14ac:dyDescent="0.25">
      <c r="I36" s="6" t="s">
        <v>32</v>
      </c>
      <c r="J36" s="6" t="s">
        <v>33</v>
      </c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topLeftCell="A10"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topLeftCell="A7"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19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topLeftCell="A4"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2024-06-06T08:12:43Z</dcterms:modified>
</cp:coreProperties>
</file>