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NISHANT SAHEB RAO CHORE - SBI - Approx\"/>
    </mc:Choice>
  </mc:AlternateContent>
  <xr:revisionPtr revIDLastSave="0" documentId="13_ncr:1_{41EB7873-4249-436A-A2D2-6EE8DACC6C5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6" sheetId="18" r:id="rId6"/>
    <sheet name="Sheet5" sheetId="17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2" i="20" l="1"/>
  <c r="U11" i="19"/>
  <c r="G34" i="4" l="1"/>
  <c r="G33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<sst xmlns="http://schemas.openxmlformats.org/spreadsheetml/2006/main" count="49" uniqueCount="42">
  <si>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</si>
  <si>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</si>
  <si>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</si>
  <si>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</si>
  <si>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</si>
  <si>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</si>
  <si>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</si>
  <si>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</si>
  <si>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</si>
  <si>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</si>
  <si>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</si>
  <si>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</si>
  <si>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</si>
  <si>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</si>
  <si>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</si>
  <si>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</si>
  <si>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</si>
  <si>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</si>
  <si>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</si>
  <si>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</si>
  <si>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</si>
  <si>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</si>
  <si>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</si>
  <si>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</si>
  <si>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</si>
  <si>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</si>
  <si>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</si>
  <si>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</si>
  <si>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</si>
  <si>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</si>
  <si>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</si>
  <si>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</si>
  <si>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</si>
  <si>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</si>
  <si>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</si>
  <si>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</si>
  <si>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</si>
  <si>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</si>
  <si>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</si>
  <si>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Churchgate (Mumbai) Branch ) - NISHANT SAHEB RAO CHORE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</si>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</sst>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296337</xdr:colOff>
      <xdr:row>49</xdr:row>
      <xdr:rowOff>10765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4580A2-6D52-457C-9825-0C0A0349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11537" cy="8888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248706</xdr:colOff>
      <xdr:row>53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B09A3A-373F-4F27-BE27-5F7F7D7DC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63906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124863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921721-B0D8-4DF4-A870-53EED7D9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440063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182021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71C2FC-E662-4CB1-87C5-3AED09222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97221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144086</xdr:colOff>
      <xdr:row>38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5BEC00-E357-4DAB-B3EC-97A20247B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78486" cy="73066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143916</xdr:colOff>
      <xdr:row>54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386941-CE93-4EFC-BB32-B59C1991E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459116" cy="90119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0</xdr:rowOff>
    </xdr:from>
    <xdr:to>
      <xdr:col>17</xdr:col>
      <xdr:colOff>134568</xdr:colOff>
      <xdr:row>33</xdr:row>
      <xdr:rowOff>86614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0E8067-8A5F-4913-815D-F841C0BB9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650" y="0"/>
          <a:ext cx="8726118" cy="63731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34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97BBE4-526A-4904-8A0B-0BC83E688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392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1" x14ac:dyDescent="0.25">
      <c r="A3" s="4">
        <f t="shared" ref="A3:A14" si="0">N3</f>
        <v>0</v>
      </c>
      <c r="B3" s="4">
        <f t="shared" ref="B3:B14" si="1">Q3</f>
        <v>1000</v>
      </c>
      <c r="C3" s="4">
        <f>B3*1.2</f>
        <v>1200</v>
      </c>
      <c r="D3" s="4">
        <f t="shared" ref="D3:D14" si="2">C3*1.2</f>
        <v>1440</v>
      </c>
      <c r="E3" s="5">
        <f t="shared" ref="E3:E14" si="3">R3</f>
        <v>30850000</v>
      </c>
      <c r="F3" s="9">
        <f t="shared" ref="F3:F14" si="4">ROUND((E3/B3),0)</f>
        <v>30850</v>
      </c>
      <c r="G3" s="9">
        <f t="shared" ref="G3:G14" si="5">ROUND((E3/C3),0)</f>
        <v>25708</v>
      </c>
      <c r="H3" s="9">
        <f t="shared" ref="H3:H14" si="6">ROUND((E3/D3),0)</f>
        <v>21424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1000</v>
      </c>
      <c r="R3" s="2">
        <v>30850000</v>
      </c>
    </row>
    <row r="4" spans="1:21" s="41" customFormat="1" x14ac:dyDescent="0.25">
      <c r="A4" s="42">
        <f t="shared" ref="A4:A9" si="9">N4</f>
        <v>0</v>
      </c>
      <c r="B4" s="42">
        <f t="shared" ref="B4:B9" si="10">Q4</f>
        <v>698</v>
      </c>
      <c r="C4" s="42">
        <f t="shared" ref="C4:C9" si="11">B4*1.2</f>
        <v>837.6</v>
      </c>
      <c r="D4" s="42">
        <f t="shared" ref="D4:D9" si="12">C4*1.2</f>
        <v>1005.12</v>
      </c>
      <c r="E4" s="43">
        <f t="shared" ref="E4:E9" si="13">R4</f>
        <v>25282000</v>
      </c>
      <c r="F4" s="42">
        <f t="shared" ref="F4:F9" si="14">ROUND((E4/B4),0)</f>
        <v>36221</v>
      </c>
      <c r="G4" s="42">
        <f t="shared" ref="G4:G9" si="15">ROUND((E4/C4),0)</f>
        <v>30184</v>
      </c>
      <c r="H4" s="42">
        <f t="shared" ref="H4:H9" si="16">ROUND((E4/D4),0)</f>
        <v>25153</v>
      </c>
      <c r="I4" s="42" t="e">
        <f>#REF!</f>
        <v>#REF!</v>
      </c>
      <c r="J4" s="42">
        <f t="shared" ref="J4:J9" si="17">S4</f>
        <v>0</v>
      </c>
      <c r="O4" s="41">
        <v>0</v>
      </c>
      <c r="P4" s="41">
        <f t="shared" ref="P4:P9" si="18">O4/1.2</f>
        <v>0</v>
      </c>
      <c r="Q4" s="41">
        <v>698</v>
      </c>
      <c r="R4" s="44">
        <v>25282000</v>
      </c>
    </row>
    <row r="5" spans="1:21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1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1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1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1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1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1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1" s="41" customFormat="1" x14ac:dyDescent="0.25">
      <c r="A16" s="42">
        <f t="shared" ref="A16:A28" si="32">N16</f>
        <v>0</v>
      </c>
      <c r="B16" s="42">
        <f t="shared" ref="B16:B28" si="33">Q16</f>
        <v>1054</v>
      </c>
      <c r="C16" s="42">
        <f>B16*1.2</f>
        <v>1264.8</v>
      </c>
      <c r="D16" s="42">
        <f t="shared" ref="D16:D28" si="34">C16*1.2</f>
        <v>1517.76</v>
      </c>
      <c r="E16" s="43">
        <f t="shared" ref="E16:E28" si="35">R16</f>
        <v>44500000</v>
      </c>
      <c r="F16" s="42">
        <f t="shared" ref="F16:F28" si="36">ROUND((E16/B16),0)</f>
        <v>42220</v>
      </c>
      <c r="G16" s="42">
        <f t="shared" ref="G16:G28" si="37">ROUND((E16/C16),0)</f>
        <v>35183</v>
      </c>
      <c r="H16" s="42">
        <f t="shared" ref="H16:H28" si="38">ROUND((E16/D16),0)</f>
        <v>29320</v>
      </c>
      <c r="I16" s="42" t="e">
        <f>#REF!</f>
        <v>#REF!</v>
      </c>
      <c r="J16" s="42">
        <f t="shared" ref="J16:J28" si="39">S16</f>
        <v>0</v>
      </c>
      <c r="O16" s="41">
        <v>0</v>
      </c>
      <c r="P16" s="41">
        <f t="shared" ref="P16:Q28" si="40">O16/1.2</f>
        <v>0</v>
      </c>
      <c r="Q16" s="41">
        <v>1054</v>
      </c>
      <c r="R16" s="44">
        <v>44500000</v>
      </c>
      <c r="U16"/>
    </row>
    <row r="17" spans="1:24" s="41" customFormat="1" x14ac:dyDescent="0.25">
      <c r="A17" s="42">
        <f t="shared" si="32"/>
        <v>0</v>
      </c>
      <c r="B17" s="42">
        <f t="shared" si="33"/>
        <v>702</v>
      </c>
      <c r="C17" s="42">
        <f t="shared" ref="C17:C28" si="41">B17*1.2</f>
        <v>842.4</v>
      </c>
      <c r="D17" s="42">
        <f t="shared" si="34"/>
        <v>1010.8799999999999</v>
      </c>
      <c r="E17" s="43">
        <f t="shared" si="35"/>
        <v>30000000</v>
      </c>
      <c r="F17" s="42">
        <f t="shared" si="36"/>
        <v>42735</v>
      </c>
      <c r="G17" s="42">
        <f t="shared" si="37"/>
        <v>35613</v>
      </c>
      <c r="H17" s="42">
        <f t="shared" si="38"/>
        <v>29677</v>
      </c>
      <c r="I17" s="42" t="e">
        <f>#REF!</f>
        <v>#REF!</v>
      </c>
      <c r="J17" s="42">
        <f t="shared" si="39"/>
        <v>0</v>
      </c>
      <c r="O17" s="41">
        <v>0</v>
      </c>
      <c r="P17" s="41">
        <f t="shared" si="40"/>
        <v>0</v>
      </c>
      <c r="Q17" s="41">
        <v>702</v>
      </c>
      <c r="R17" s="44">
        <v>30000000</v>
      </c>
    </row>
    <row r="18" spans="1:24" x14ac:dyDescent="0.25">
      <c r="A18" s="4">
        <f t="shared" si="32"/>
        <v>0</v>
      </c>
      <c r="B18" s="4">
        <f t="shared" si="33"/>
        <v>1049</v>
      </c>
      <c r="C18" s="4">
        <f t="shared" si="41"/>
        <v>1258.8</v>
      </c>
      <c r="D18" s="4">
        <f t="shared" si="34"/>
        <v>1510.56</v>
      </c>
      <c r="E18" s="5">
        <f t="shared" si="35"/>
        <v>39500000</v>
      </c>
      <c r="F18" s="9">
        <f t="shared" si="36"/>
        <v>37655</v>
      </c>
      <c r="G18" s="9">
        <f t="shared" si="37"/>
        <v>31379</v>
      </c>
      <c r="H18" s="9">
        <f t="shared" si="38"/>
        <v>26149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1049</v>
      </c>
      <c r="R18" s="2">
        <v>39500000</v>
      </c>
      <c r="U18" s="41"/>
    </row>
    <row r="19" spans="1:24" x14ac:dyDescent="0.25">
      <c r="A19" s="4">
        <f t="shared" si="32"/>
        <v>0</v>
      </c>
      <c r="B19" s="4">
        <f t="shared" si="33"/>
        <v>1049</v>
      </c>
      <c r="C19" s="4">
        <f t="shared" si="41"/>
        <v>1258.8</v>
      </c>
      <c r="D19" s="4">
        <f t="shared" si="34"/>
        <v>1510.56</v>
      </c>
      <c r="E19" s="5">
        <f t="shared" si="35"/>
        <v>39800000</v>
      </c>
      <c r="F19" s="9">
        <f t="shared" si="36"/>
        <v>37941</v>
      </c>
      <c r="G19" s="9">
        <f t="shared" si="37"/>
        <v>31617</v>
      </c>
      <c r="H19" s="9">
        <f t="shared" si="38"/>
        <v>26348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1049</v>
      </c>
      <c r="R19" s="2">
        <v>39800000</v>
      </c>
    </row>
    <row r="20" spans="1:24" x14ac:dyDescent="0.25">
      <c r="A20" s="4">
        <f t="shared" si="32"/>
        <v>0</v>
      </c>
      <c r="B20" s="4">
        <f t="shared" si="33"/>
        <v>1049</v>
      </c>
      <c r="C20" s="4">
        <f t="shared" si="41"/>
        <v>1258.8</v>
      </c>
      <c r="D20" s="4">
        <f t="shared" si="34"/>
        <v>1510.56</v>
      </c>
      <c r="E20" s="5">
        <f t="shared" si="35"/>
        <v>34900000</v>
      </c>
      <c r="F20" s="9">
        <f t="shared" si="36"/>
        <v>33270</v>
      </c>
      <c r="G20" s="9">
        <f t="shared" si="37"/>
        <v>27725</v>
      </c>
      <c r="H20" s="9">
        <f t="shared" si="38"/>
        <v>23104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1049</v>
      </c>
      <c r="R20" s="2">
        <v>34900000</v>
      </c>
    </row>
    <row r="21" spans="1:24" x14ac:dyDescent="0.25">
      <c r="A21" s="4">
        <f t="shared" si="32"/>
        <v>0</v>
      </c>
      <c r="B21" s="4">
        <f t="shared" si="33"/>
        <v>720</v>
      </c>
      <c r="C21" s="4">
        <f t="shared" si="41"/>
        <v>864</v>
      </c>
      <c r="D21" s="4">
        <f t="shared" si="34"/>
        <v>1036.8</v>
      </c>
      <c r="E21" s="5">
        <f t="shared" si="35"/>
        <v>25000000</v>
      </c>
      <c r="F21" s="9">
        <f t="shared" si="36"/>
        <v>34722</v>
      </c>
      <c r="G21" s="9">
        <f t="shared" si="37"/>
        <v>28935</v>
      </c>
      <c r="H21" s="9">
        <f t="shared" si="38"/>
        <v>24113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720</v>
      </c>
      <c r="R21" s="2">
        <v>25000000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38800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2800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36000</v>
      </c>
      <c r="X31" s="22"/>
    </row>
    <row r="32" spans="1:24" ht="15.75" x14ac:dyDescent="0.25">
      <c r="E32" t="s">
        <v>40</v>
      </c>
      <c r="F32" s="7">
        <v>64.849999999999994</v>
      </c>
      <c r="G32" s="6">
        <f>F32*10.764</f>
        <v>698.04539999999986</v>
      </c>
      <c r="H32" s="6"/>
      <c r="S32" s="10"/>
      <c r="T32" s="10"/>
      <c r="U32" s="17" t="s">
        <v>16</v>
      </c>
      <c r="V32" s="18"/>
      <c r="W32" s="19">
        <f>W30</f>
        <v>2800</v>
      </c>
      <c r="X32" s="22"/>
    </row>
    <row r="33" spans="6:25" ht="15.75" x14ac:dyDescent="0.25">
      <c r="F33" s="7">
        <v>71.33</v>
      </c>
      <c r="G33">
        <f>F33*10.764</f>
        <v>767.79611999999997</v>
      </c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6:25" ht="15.75" x14ac:dyDescent="0.25">
      <c r="G34">
        <f>G33/G32</f>
        <v>1.0999228989976872</v>
      </c>
      <c r="S34" s="10"/>
      <c r="T34" s="10"/>
      <c r="U34" s="17" t="s">
        <v>18</v>
      </c>
      <c r="V34" s="23"/>
      <c r="W34" s="24">
        <f>W35-W33</f>
        <v>59</v>
      </c>
      <c r="X34" s="24">
        <v>2023</v>
      </c>
      <c r="Y34" t="s">
        <v>41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1.5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2800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36000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38800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698</v>
      </c>
      <c r="X44" s="24"/>
    </row>
    <row r="45" spans="6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27082400</v>
      </c>
      <c r="X45" s="33"/>
    </row>
    <row r="46" spans="6:25" ht="15.75" x14ac:dyDescent="0.25">
      <c r="S46" s="11"/>
      <c r="T46" s="10"/>
      <c r="U46" s="17" t="s">
        <v>24</v>
      </c>
      <c r="V46" s="23"/>
      <c r="W46" s="34">
        <f>W45*0.9</f>
        <v>24374160</v>
      </c>
      <c r="X46" s="35"/>
    </row>
    <row r="47" spans="6:25" ht="15.75" x14ac:dyDescent="0.25">
      <c r="S47" s="10"/>
      <c r="T47" s="10"/>
      <c r="U47" s="17" t="s">
        <v>25</v>
      </c>
      <c r="V47" s="23"/>
      <c r="W47" s="34">
        <f>W45*0.8</f>
        <v>21665920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1954400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56421.666666666664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P19" sqref="P1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1"/>
  <sheetViews>
    <sheetView workbookViewId="0">
      <selection activeCell="U15" sqref="U15"/>
    </sheetView>
  </sheetViews>
  <sheetFormatPr defaultRowHeight="15" x14ac:dyDescent="0.25"/>
  <sheetData>
    <row r="1" spans="1:21" x14ac:dyDescent="0.25">
      <c r="A1" s="6"/>
    </row>
    <row r="11" spans="1:21" x14ac:dyDescent="0.25">
      <c r="T11">
        <v>92.9</v>
      </c>
      <c r="U11">
        <f>T11*10.764</f>
        <v>999.97559999999999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2:S12"/>
  <sheetViews>
    <sheetView zoomScaleNormal="100" workbookViewId="0">
      <selection activeCell="T27" sqref="T27"/>
    </sheetView>
  </sheetViews>
  <sheetFormatPr defaultRowHeight="15" x14ac:dyDescent="0.25"/>
  <sheetData>
    <row r="12" spans="18:19" x14ac:dyDescent="0.25">
      <c r="R12">
        <v>64.86</v>
      </c>
      <c r="S12">
        <f>R12*10.764</f>
        <v>698.15303999999992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Sheet6</vt:lpstr>
      <vt:lpstr>Sheet5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2024-05-31T10:12:09Z</dcterms:modified>
</cp:coreProperties>
</file>