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Gaurav Agarwal\"/>
    </mc:Choice>
  </mc:AlternateContent>
  <xr:revisionPtr revIDLastSave="0" documentId="13_ncr:1_{DB04C5D8-0EF7-4EC9-80A9-1F205DD8CD5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</sheets>
  <calcPr calcId="191029"/>
</workbook>
</file>

<file path=xl/calcChain.xml><?xml version="1.0" encoding="utf-8"?>
<calcChain xmlns="http://schemas.openxmlformats.org/spreadsheetml/2006/main">
  <c r="Q16" i="4" l="1"/>
  <c r="B16" i="4"/>
  <c r="Q21" i="4"/>
  <c r="B21" i="4" s="1"/>
  <c r="P21" i="4"/>
  <c r="J21" i="4"/>
  <c r="I21" i="4"/>
  <c r="E21" i="4"/>
  <c r="A21" i="4"/>
  <c r="Q20" i="4"/>
  <c r="B20" i="4" s="1"/>
  <c r="P20" i="4"/>
  <c r="J20" i="4"/>
  <c r="I20" i="4"/>
  <c r="E20" i="4"/>
  <c r="A20" i="4"/>
  <c r="Q19" i="4"/>
  <c r="B19" i="4" s="1"/>
  <c r="P19" i="4"/>
  <c r="J19" i="4"/>
  <c r="I19" i="4"/>
  <c r="E19" i="4"/>
  <c r="A19" i="4"/>
  <c r="Q18" i="4"/>
  <c r="B18" i="4" s="1"/>
  <c r="P18" i="4"/>
  <c r="J18" i="4"/>
  <c r="I18" i="4"/>
  <c r="E18" i="4"/>
  <c r="A18" i="4"/>
  <c r="B17" i="4"/>
  <c r="P17" i="4"/>
  <c r="J17" i="4"/>
  <c r="I17" i="4"/>
  <c r="E17" i="4"/>
  <c r="A17" i="4"/>
  <c r="P16" i="4"/>
  <c r="J16" i="4"/>
  <c r="I16" i="4"/>
  <c r="E16" i="4"/>
  <c r="A16" i="4"/>
  <c r="Q15" i="4"/>
  <c r="Q14" i="4"/>
  <c r="Q13" i="4"/>
  <c r="I27" i="4"/>
  <c r="I29" i="4" s="1"/>
  <c r="J29" i="4" s="1"/>
  <c r="F16" i="4" l="1"/>
  <c r="C16" i="4"/>
  <c r="F18" i="4"/>
  <c r="C18" i="4"/>
  <c r="F20" i="4"/>
  <c r="C20" i="4"/>
  <c r="F17" i="4"/>
  <c r="C17" i="4"/>
  <c r="F19" i="4"/>
  <c r="C19" i="4"/>
  <c r="F21" i="4"/>
  <c r="C21" i="4"/>
  <c r="J25" i="4"/>
  <c r="D19" i="4" l="1"/>
  <c r="H19" i="4" s="1"/>
  <c r="G19" i="4"/>
  <c r="G16" i="4"/>
  <c r="D16" i="4"/>
  <c r="H16" i="4" s="1"/>
  <c r="D21" i="4"/>
  <c r="H21" i="4" s="1"/>
  <c r="G21" i="4"/>
  <c r="D17" i="4"/>
  <c r="H17" i="4" s="1"/>
  <c r="G17" i="4"/>
  <c r="G18" i="4"/>
  <c r="D18" i="4"/>
  <c r="H18" i="4" s="1"/>
  <c r="G20" i="4"/>
  <c r="D20" i="4"/>
  <c r="H20" i="4" s="1"/>
  <c r="P12" i="4"/>
  <c r="P11" i="4"/>
  <c r="P10" i="4"/>
  <c r="P9" i="4"/>
  <c r="P8" i="4"/>
  <c r="P7" i="4"/>
  <c r="P6" i="4"/>
  <c r="P5" i="4"/>
  <c r="P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<sst xmlns="http://schemas.openxmlformats.org/spreadsheetml/2006/main" count="27" uniqueCount="23">
  <si>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</si>
  <si>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</si>
  <si>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</si>
  <si>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</si>
  <si>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</si>
  <si>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</si>
  <si>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</si>
  <si>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</si>
  <si>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</si>
  <si>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</si>
  <si>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</si>
  <si>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</si>
  <si>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</si>
  <si>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1504, 15th Floor, Catalina, Arihant Aspire Phase 3, Village - Palaspe, Panvel, </t>
  </si>
  <si>
    <t>ca</t>
  </si>
  <si>
    <t>Draft agreemetn  - 84 lakhs</t>
  </si>
  <si>
    <t>rate</t>
  </si>
  <si>
    <t>fmv</t>
  </si>
  <si>
    <t>car park</t>
  </si>
  <si>
    <t>27.03.24</t>
  </si>
  <si>
    <t>12.03.24</t>
  </si>
  <si>
    <t>07.03.24</t>
  </si>
  <si>
    <t>17.01.24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</si>
</sst>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58434</xdr:colOff>
      <xdr:row>48</xdr:row>
      <xdr:rowOff>29791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6E1BD-E0A7-4C6B-8B95-996D022D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202434" cy="8716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334698</xdr:colOff>
      <xdr:row>43</xdr:row>
      <xdr:rowOff>1117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ADAF1-D02E-4F8B-A02D-A0E7029FC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78698" cy="800211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153698</xdr:colOff>
      <xdr:row>47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7C0138-AF18-4F0C-AC8B-2CCB1E2D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297698" cy="872611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239434</xdr:colOff>
      <xdr:row>45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63626-599A-4ECD-83B6-E4C966E12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83434" cy="84022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41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EDCF8-DEFE-411C-AFC9-B50E16FAE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953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CD62B9-CB59-4CA7-BDD8-5BFCBADE4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47E92-80CC-4013-B667-CCBDC3865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81153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8ACD64-E148-4289-98E8-CAB4EC4E6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39</xdr:row>
      <xdr:rowOff>162985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A4435E-012A-49C9-B0DE-89FE21ED2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592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134645</xdr:colOff>
      <xdr:row>50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FDE3CB-FC32-4BBC-9A29-0D6BE1D4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78645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134560</xdr:colOff>
      <xdr:row>44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9CCAB7-AE4F-4DDC-B41D-4AB2F613E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68960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5C658A-1A97-46CF-8540-B9322CCE8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134645</xdr:colOff>
      <xdr:row>51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327BFB-ABBF-4A9A-B4F2-8AAE3733F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278645" cy="8478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201329</xdr:colOff>
      <xdr:row>43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346F47-FFFD-4275-83C8-E87F75EE5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345329" cy="8202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182277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0203B-5E94-4942-A364-6DF90B05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26277" cy="8183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201329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8F3B66-A17F-4518-8B81-3524EDF5C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45329" cy="8773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248961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125FBF-0896-481A-A299-A99434404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92961" cy="8668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3"/>
  <sheetViews>
    <sheetView tabSelected="1" zoomScaleNormal="100" workbookViewId="0">
      <selection activeCell="I27" sqref="I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732</v>
      </c>
      <c r="C2" s="4">
        <f>B2*1.2</f>
        <v>878.4</v>
      </c>
      <c r="D2" s="4">
        <f t="shared" ref="D2:D13" si="2">C2*1.2</f>
        <v>1054.08</v>
      </c>
      <c r="E2" s="5">
        <f t="shared" ref="E2:E13" si="3">R2</f>
        <v>9310000</v>
      </c>
      <c r="F2" s="10">
        <f t="shared" ref="F2:F13" si="4">ROUND((E2/B2),0)</f>
        <v>12719</v>
      </c>
      <c r="G2" s="10">
        <f t="shared" ref="G2:G13" si="5">ROUND((E2/C2),0)</f>
        <v>10599</v>
      </c>
      <c r="H2" s="10">
        <f t="shared" ref="H2:H13" si="6">ROUND((E2/D2),0)</f>
        <v>8832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732</v>
      </c>
      <c r="R2" s="2">
        <v>9310000</v>
      </c>
      <c r="S2" s="8"/>
      <c r="T2" s="8"/>
    </row>
    <row r="3" spans="1:20" x14ac:dyDescent="0.25">
      <c r="A3" s="4">
        <f t="shared" si="0"/>
        <v>0</v>
      </c>
      <c r="B3" s="4">
        <f t="shared" si="1"/>
        <v>765</v>
      </c>
      <c r="C3" s="4">
        <f t="shared" ref="C3:C15" si="9">B3*1.2</f>
        <v>918</v>
      </c>
      <c r="D3" s="4">
        <f t="shared" si="2"/>
        <v>1101.5999999999999</v>
      </c>
      <c r="E3" s="5">
        <f t="shared" si="3"/>
        <v>8800000</v>
      </c>
      <c r="F3" s="10">
        <f t="shared" si="4"/>
        <v>11503</v>
      </c>
      <c r="G3" s="10">
        <f t="shared" si="5"/>
        <v>9586</v>
      </c>
      <c r="H3" s="10">
        <f t="shared" si="6"/>
        <v>7988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765</v>
      </c>
      <c r="R3" s="2">
        <v>8800000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732</v>
      </c>
      <c r="C4" s="4">
        <f t="shared" si="9"/>
        <v>878.4</v>
      </c>
      <c r="D4" s="4">
        <f t="shared" si="2"/>
        <v>1054.08</v>
      </c>
      <c r="E4" s="5">
        <f t="shared" si="3"/>
        <v>8400000</v>
      </c>
      <c r="F4" s="10">
        <f t="shared" si="4"/>
        <v>11475</v>
      </c>
      <c r="G4" s="10">
        <f t="shared" si="5"/>
        <v>9563</v>
      </c>
      <c r="H4" s="10">
        <f t="shared" si="6"/>
        <v>7969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732</v>
      </c>
      <c r="R4" s="2">
        <v>8400000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583</v>
      </c>
      <c r="C5" s="4">
        <f t="shared" si="9"/>
        <v>699.6</v>
      </c>
      <c r="D5" s="4">
        <f t="shared" si="2"/>
        <v>839.52</v>
      </c>
      <c r="E5" s="5">
        <f t="shared" si="3"/>
        <v>6700000</v>
      </c>
      <c r="F5" s="10">
        <f t="shared" si="4"/>
        <v>11492</v>
      </c>
      <c r="G5" s="10">
        <f t="shared" si="5"/>
        <v>9577</v>
      </c>
      <c r="H5" s="10">
        <f t="shared" si="6"/>
        <v>7981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583</v>
      </c>
      <c r="R5" s="2">
        <v>6700000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765</v>
      </c>
      <c r="C6" s="4">
        <f t="shared" si="9"/>
        <v>918</v>
      </c>
      <c r="D6" s="4">
        <f t="shared" si="2"/>
        <v>1101.5999999999999</v>
      </c>
      <c r="E6" s="5">
        <f t="shared" si="3"/>
        <v>8100000</v>
      </c>
      <c r="F6" s="10">
        <f t="shared" si="4"/>
        <v>10588</v>
      </c>
      <c r="G6" s="10">
        <f t="shared" si="5"/>
        <v>8824</v>
      </c>
      <c r="H6" s="10">
        <f t="shared" si="6"/>
        <v>7353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765</v>
      </c>
      <c r="R6" s="2">
        <v>8100000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732</v>
      </c>
      <c r="C7" s="4">
        <f t="shared" si="9"/>
        <v>878.4</v>
      </c>
      <c r="D7" s="4">
        <f t="shared" si="2"/>
        <v>1054.08</v>
      </c>
      <c r="E7" s="5">
        <f t="shared" si="3"/>
        <v>9200000</v>
      </c>
      <c r="F7" s="10">
        <f t="shared" si="4"/>
        <v>12568</v>
      </c>
      <c r="G7" s="10">
        <f t="shared" si="5"/>
        <v>10474</v>
      </c>
      <c r="H7" s="10">
        <f t="shared" si="6"/>
        <v>8728</v>
      </c>
      <c r="I7" s="10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732</v>
      </c>
      <c r="R7" s="2">
        <v>9200000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664</v>
      </c>
      <c r="C8" s="4">
        <f t="shared" si="9"/>
        <v>796.8</v>
      </c>
      <c r="D8" s="4">
        <f t="shared" si="2"/>
        <v>956.15999999999985</v>
      </c>
      <c r="E8" s="5">
        <f t="shared" si="3"/>
        <v>8100000</v>
      </c>
      <c r="F8" s="10">
        <f t="shared" si="4"/>
        <v>12199</v>
      </c>
      <c r="G8" s="10">
        <f t="shared" si="5"/>
        <v>10166</v>
      </c>
      <c r="H8" s="10">
        <f t="shared" si="6"/>
        <v>8471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664</v>
      </c>
      <c r="R8" s="2">
        <v>8100000</v>
      </c>
      <c r="S8" s="8"/>
      <c r="T8" s="8"/>
    </row>
    <row r="9" spans="1:20" x14ac:dyDescent="0.25">
      <c r="A9" s="4">
        <f t="shared" si="0"/>
        <v>0</v>
      </c>
      <c r="B9" s="4">
        <f t="shared" si="1"/>
        <v>583</v>
      </c>
      <c r="C9" s="4">
        <f t="shared" si="9"/>
        <v>699.6</v>
      </c>
      <c r="D9" s="4">
        <f t="shared" si="2"/>
        <v>839.52</v>
      </c>
      <c r="E9" s="5">
        <f t="shared" si="3"/>
        <v>7400000</v>
      </c>
      <c r="F9" s="10">
        <f t="shared" si="4"/>
        <v>12693</v>
      </c>
      <c r="G9" s="10">
        <f t="shared" si="5"/>
        <v>10577</v>
      </c>
      <c r="H9" s="10">
        <f t="shared" si="6"/>
        <v>8815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583</v>
      </c>
      <c r="R9" s="2">
        <v>7400000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664</v>
      </c>
      <c r="C10" s="4">
        <f t="shared" si="9"/>
        <v>796.8</v>
      </c>
      <c r="D10" s="4">
        <f t="shared" si="2"/>
        <v>956.15999999999985</v>
      </c>
      <c r="E10" s="5">
        <f t="shared" si="3"/>
        <v>8700000</v>
      </c>
      <c r="F10" s="10">
        <f t="shared" si="4"/>
        <v>13102</v>
      </c>
      <c r="G10" s="10">
        <f t="shared" si="5"/>
        <v>10919</v>
      </c>
      <c r="H10" s="10">
        <f t="shared" si="6"/>
        <v>9099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664</v>
      </c>
      <c r="R10" s="2">
        <v>8700000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580</v>
      </c>
      <c r="C11" s="4">
        <f t="shared" si="9"/>
        <v>696</v>
      </c>
      <c r="D11" s="4">
        <f t="shared" si="2"/>
        <v>835.19999999999993</v>
      </c>
      <c r="E11" s="5">
        <f t="shared" si="3"/>
        <v>7800000</v>
      </c>
      <c r="F11" s="10">
        <f t="shared" si="4"/>
        <v>13448</v>
      </c>
      <c r="G11" s="10">
        <f t="shared" si="5"/>
        <v>11207</v>
      </c>
      <c r="H11" s="10">
        <f t="shared" si="6"/>
        <v>9339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580</v>
      </c>
      <c r="R11" s="2">
        <v>7800000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580</v>
      </c>
      <c r="C12" s="4">
        <f t="shared" si="9"/>
        <v>696</v>
      </c>
      <c r="D12" s="4">
        <f t="shared" si="2"/>
        <v>835.19999999999993</v>
      </c>
      <c r="E12" s="5">
        <f t="shared" si="3"/>
        <v>7900000</v>
      </c>
      <c r="F12" s="10">
        <f t="shared" si="4"/>
        <v>13621</v>
      </c>
      <c r="G12" s="10">
        <f t="shared" si="5"/>
        <v>11351</v>
      </c>
      <c r="H12" s="10">
        <f t="shared" si="6"/>
        <v>9459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580</v>
      </c>
      <c r="R12" s="2">
        <v>7900000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569.9538</v>
      </c>
      <c r="C13" s="4">
        <f t="shared" si="9"/>
        <v>683.94456000000002</v>
      </c>
      <c r="D13" s="4">
        <f t="shared" si="2"/>
        <v>820.73347200000001</v>
      </c>
      <c r="E13" s="5">
        <f t="shared" si="3"/>
        <v>7450000</v>
      </c>
      <c r="F13" s="10">
        <f t="shared" si="4"/>
        <v>13071</v>
      </c>
      <c r="G13" s="10">
        <f t="shared" si="5"/>
        <v>10893</v>
      </c>
      <c r="H13" s="10">
        <f t="shared" si="6"/>
        <v>9077</v>
      </c>
      <c r="I13" s="4" t="e">
        <f>#REF!</f>
        <v>#REF!</v>
      </c>
      <c r="J13" s="4" t="str">
        <f t="shared" si="7"/>
        <v>27.03.24</v>
      </c>
      <c r="O13">
        <v>0</v>
      </c>
      <c r="P13">
        <f t="shared" ref="P13" si="10">O13/1.2</f>
        <v>0</v>
      </c>
      <c r="Q13">
        <f>52.95*10.764</f>
        <v>569.9538</v>
      </c>
      <c r="R13" s="2">
        <v>7450000</v>
      </c>
      <c r="S13" s="8" t="s">
        <v>19</v>
      </c>
      <c r="T13" s="8"/>
    </row>
    <row r="14" spans="1:20" x14ac:dyDescent="0.25">
      <c r="A14" s="4">
        <f t="shared" si="0"/>
        <v>0</v>
      </c>
      <c r="B14" s="4">
        <f t="shared" si="1"/>
        <v>785.98727999999994</v>
      </c>
      <c r="C14" s="4">
        <f t="shared" si="9"/>
        <v>943.18473599999993</v>
      </c>
      <c r="D14" s="4">
        <f t="shared" ref="D14:D15" si="11">C14*1.2</f>
        <v>1131.8216831999998</v>
      </c>
      <c r="E14" s="5">
        <f t="shared" ref="E14:E15" si="12">R14</f>
        <v>10800000</v>
      </c>
      <c r="F14" s="15">
        <f t="shared" ref="F14:F15" si="13">ROUND((E14/B14),0)</f>
        <v>13741</v>
      </c>
      <c r="G14" s="10">
        <f t="shared" ref="G14:G15" si="14">ROUND((E14/C14),0)</f>
        <v>11451</v>
      </c>
      <c r="H14" s="4">
        <f t="shared" ref="H14:H15" si="15">ROUND((E14/D14),0)</f>
        <v>9542</v>
      </c>
      <c r="I14" s="4" t="e">
        <f>#REF!</f>
        <v>#REF!</v>
      </c>
      <c r="J14" s="4" t="str">
        <f t="shared" ref="J14:J15" si="16">S14</f>
        <v>12.03.24</v>
      </c>
      <c r="O14">
        <v>0</v>
      </c>
      <c r="P14">
        <f t="shared" ref="P14:P15" si="17">O14/1.2</f>
        <v>0</v>
      </c>
      <c r="Q14">
        <f>73.02*10.764</f>
        <v>785.98727999999994</v>
      </c>
      <c r="R14" s="2">
        <v>10800000</v>
      </c>
      <c r="S14" s="8" t="s">
        <v>20</v>
      </c>
      <c r="T14" s="8"/>
    </row>
    <row r="15" spans="1:20" x14ac:dyDescent="0.25">
      <c r="A15" s="4">
        <f t="shared" si="0"/>
        <v>0</v>
      </c>
      <c r="B15" s="4">
        <f t="shared" si="1"/>
        <v>558.00576000000001</v>
      </c>
      <c r="C15" s="4">
        <f t="shared" si="9"/>
        <v>669.60691199999997</v>
      </c>
      <c r="D15" s="4">
        <f t="shared" si="11"/>
        <v>803.52829439999994</v>
      </c>
      <c r="E15" s="5">
        <f t="shared" si="12"/>
        <v>7650000</v>
      </c>
      <c r="F15" s="15">
        <f t="shared" si="13"/>
        <v>13710</v>
      </c>
      <c r="G15" s="10">
        <f t="shared" si="14"/>
        <v>11425</v>
      </c>
      <c r="H15" s="4">
        <f t="shared" si="15"/>
        <v>9521</v>
      </c>
      <c r="I15" s="4" t="e">
        <f>#REF!</f>
        <v>#REF!</v>
      </c>
      <c r="J15" s="4" t="str">
        <f t="shared" si="16"/>
        <v>07.03.24</v>
      </c>
      <c r="O15">
        <v>0</v>
      </c>
      <c r="P15">
        <f t="shared" si="17"/>
        <v>0</v>
      </c>
      <c r="Q15">
        <f>51.84*10.764</f>
        <v>558.00576000000001</v>
      </c>
      <c r="R15" s="2">
        <v>7650000</v>
      </c>
      <c r="S15" s="8" t="s">
        <v>21</v>
      </c>
      <c r="T15" s="8"/>
    </row>
    <row r="16" spans="1:20" x14ac:dyDescent="0.25">
      <c r="A16" s="4">
        <f t="shared" ref="A16:A21" si="18">N16</f>
        <v>0</v>
      </c>
      <c r="B16" s="4">
        <f t="shared" ref="B16:B21" si="19">Q16</f>
        <v>482.48719400000004</v>
      </c>
      <c r="C16" s="4">
        <f t="shared" ref="C16:C21" si="20">B16*1.2</f>
        <v>578.98463279999999</v>
      </c>
      <c r="D16" s="4">
        <f t="shared" ref="D16:D21" si="21">C16*1.2</f>
        <v>694.78155935999996</v>
      </c>
      <c r="E16" s="5">
        <f t="shared" ref="E16:E21" si="22">R16</f>
        <v>7238000</v>
      </c>
      <c r="F16" s="10">
        <f t="shared" ref="F16:F21" si="23">ROUND((E16/B16),0)</f>
        <v>15001</v>
      </c>
      <c r="G16" s="10">
        <f t="shared" ref="G16:G21" si="24">ROUND((E16/C16),0)</f>
        <v>12501</v>
      </c>
      <c r="H16" s="4">
        <f t="shared" ref="H16:H21" si="25">ROUND((E16/D16),0)</f>
        <v>10418</v>
      </c>
      <c r="I16" s="4" t="e">
        <f>#REF!</f>
        <v>#REF!</v>
      </c>
      <c r="J16" s="4" t="str">
        <f t="shared" ref="J16:J21" si="26">S16</f>
        <v>17.01.24</v>
      </c>
      <c r="O16">
        <v>0</v>
      </c>
      <c r="P16">
        <f t="shared" ref="P16:P21" si="27">O16/1.2</f>
        <v>0</v>
      </c>
      <c r="Q16">
        <f>44.81*10.7674</f>
        <v>482.48719400000004</v>
      </c>
      <c r="R16" s="2">
        <v>7238000</v>
      </c>
      <c r="S16" s="8" t="s">
        <v>22</v>
      </c>
      <c r="T16" s="8"/>
    </row>
    <row r="17" spans="1:24" x14ac:dyDescent="0.25">
      <c r="A17" s="4">
        <f t="shared" si="18"/>
        <v>0</v>
      </c>
      <c r="B17" s="4">
        <f t="shared" si="19"/>
        <v>575</v>
      </c>
      <c r="C17" s="4">
        <f t="shared" si="20"/>
        <v>690</v>
      </c>
      <c r="D17" s="4">
        <f t="shared" si="21"/>
        <v>828</v>
      </c>
      <c r="E17" s="5">
        <f t="shared" si="22"/>
        <v>11000000</v>
      </c>
      <c r="F17" s="15">
        <f t="shared" si="23"/>
        <v>19130</v>
      </c>
      <c r="G17" s="10">
        <f t="shared" si="24"/>
        <v>15942</v>
      </c>
      <c r="H17" s="4">
        <f t="shared" si="25"/>
        <v>13285</v>
      </c>
      <c r="I17" s="4" t="e">
        <f>#REF!</f>
        <v>#REF!</v>
      </c>
      <c r="J17" s="4">
        <f t="shared" si="26"/>
        <v>0</v>
      </c>
      <c r="O17">
        <v>0</v>
      </c>
      <c r="P17">
        <f t="shared" si="27"/>
        <v>0</v>
      </c>
      <c r="Q17">
        <v>575</v>
      </c>
      <c r="R17" s="2">
        <v>11000000</v>
      </c>
      <c r="S17" s="8"/>
      <c r="T17" s="8"/>
    </row>
    <row r="18" spans="1:24" x14ac:dyDescent="0.25">
      <c r="A18" s="4">
        <f t="shared" si="18"/>
        <v>0</v>
      </c>
      <c r="B18" s="4">
        <f t="shared" si="19"/>
        <v>558.00576000000001</v>
      </c>
      <c r="C18" s="4">
        <f t="shared" si="20"/>
        <v>669.60691199999997</v>
      </c>
      <c r="D18" s="4">
        <f t="shared" si="21"/>
        <v>803.52829439999994</v>
      </c>
      <c r="E18" s="5">
        <f t="shared" si="22"/>
        <v>0</v>
      </c>
      <c r="F18" s="10">
        <f t="shared" si="23"/>
        <v>0</v>
      </c>
      <c r="G18" s="4">
        <f t="shared" si="24"/>
        <v>0</v>
      </c>
      <c r="H18" s="4">
        <f t="shared" si="25"/>
        <v>0</v>
      </c>
      <c r="I18" s="4" t="e">
        <f>#REF!</f>
        <v>#REF!</v>
      </c>
      <c r="J18" s="4">
        <f t="shared" si="26"/>
        <v>0</v>
      </c>
      <c r="O18">
        <v>0</v>
      </c>
      <c r="P18">
        <f t="shared" si="27"/>
        <v>0</v>
      </c>
      <c r="Q18">
        <f t="shared" ref="Q16:Q21" si="28">51.84*10.764</f>
        <v>558.00576000000001</v>
      </c>
      <c r="R18" s="2">
        <v>0</v>
      </c>
      <c r="S18" s="8"/>
      <c r="T18" s="8"/>
    </row>
    <row r="19" spans="1:24" x14ac:dyDescent="0.25">
      <c r="A19" s="4">
        <f t="shared" si="18"/>
        <v>0</v>
      </c>
      <c r="B19" s="4">
        <f t="shared" si="19"/>
        <v>558.00576000000001</v>
      </c>
      <c r="C19" s="4">
        <f t="shared" si="20"/>
        <v>669.60691199999997</v>
      </c>
      <c r="D19" s="4">
        <f t="shared" si="21"/>
        <v>803.52829439999994</v>
      </c>
      <c r="E19" s="5">
        <f t="shared" si="22"/>
        <v>0</v>
      </c>
      <c r="F19" s="10">
        <f t="shared" si="23"/>
        <v>0</v>
      </c>
      <c r="G19" s="4">
        <f t="shared" si="24"/>
        <v>0</v>
      </c>
      <c r="H19" s="4">
        <f t="shared" si="25"/>
        <v>0</v>
      </c>
      <c r="I19" s="4" t="e">
        <f>#REF!</f>
        <v>#REF!</v>
      </c>
      <c r="J19" s="4">
        <f t="shared" si="26"/>
        <v>0</v>
      </c>
      <c r="O19">
        <v>0</v>
      </c>
      <c r="P19">
        <f t="shared" si="27"/>
        <v>0</v>
      </c>
      <c r="Q19">
        <f t="shared" si="28"/>
        <v>558.00576000000001</v>
      </c>
      <c r="R19" s="2">
        <v>0</v>
      </c>
      <c r="S19" s="8"/>
      <c r="T19" s="8"/>
    </row>
    <row r="20" spans="1:24" x14ac:dyDescent="0.25">
      <c r="A20" s="4">
        <f t="shared" si="18"/>
        <v>0</v>
      </c>
      <c r="B20" s="4">
        <f t="shared" si="19"/>
        <v>558.00576000000001</v>
      </c>
      <c r="C20" s="4">
        <f t="shared" si="20"/>
        <v>669.60691199999997</v>
      </c>
      <c r="D20" s="4">
        <f t="shared" si="21"/>
        <v>803.52829439999994</v>
      </c>
      <c r="E20" s="5">
        <f t="shared" si="22"/>
        <v>0</v>
      </c>
      <c r="F20" s="10">
        <f t="shared" si="23"/>
        <v>0</v>
      </c>
      <c r="G20" s="4">
        <f t="shared" si="24"/>
        <v>0</v>
      </c>
      <c r="H20" s="4">
        <f t="shared" si="25"/>
        <v>0</v>
      </c>
      <c r="I20" s="4" t="e">
        <f>#REF!</f>
        <v>#REF!</v>
      </c>
      <c r="J20" s="4">
        <f t="shared" si="26"/>
        <v>0</v>
      </c>
      <c r="O20">
        <v>0</v>
      </c>
      <c r="P20">
        <f t="shared" si="27"/>
        <v>0</v>
      </c>
      <c r="Q20">
        <f t="shared" si="28"/>
        <v>558.00576000000001</v>
      </c>
      <c r="R20" s="2">
        <v>0</v>
      </c>
      <c r="S20" s="8"/>
      <c r="T20" s="8"/>
    </row>
    <row r="21" spans="1:24" x14ac:dyDescent="0.25">
      <c r="A21" s="4">
        <f t="shared" si="18"/>
        <v>0</v>
      </c>
      <c r="B21" s="4">
        <f t="shared" si="19"/>
        <v>558.00576000000001</v>
      </c>
      <c r="C21" s="4">
        <f t="shared" si="20"/>
        <v>669.60691199999997</v>
      </c>
      <c r="D21" s="4">
        <f t="shared" si="21"/>
        <v>803.52829439999994</v>
      </c>
      <c r="E21" s="5">
        <f t="shared" si="22"/>
        <v>0</v>
      </c>
      <c r="F21" s="10">
        <f t="shared" si="23"/>
        <v>0</v>
      </c>
      <c r="G21" s="4">
        <f t="shared" si="24"/>
        <v>0</v>
      </c>
      <c r="H21" s="4">
        <f t="shared" si="25"/>
        <v>0</v>
      </c>
      <c r="I21" s="4" t="e">
        <f>#REF!</f>
        <v>#REF!</v>
      </c>
      <c r="J21" s="4">
        <f t="shared" si="26"/>
        <v>0</v>
      </c>
      <c r="O21">
        <v>0</v>
      </c>
      <c r="P21">
        <f t="shared" si="27"/>
        <v>0</v>
      </c>
      <c r="Q21">
        <f t="shared" si="28"/>
        <v>558.00576000000001</v>
      </c>
      <c r="R21" s="2">
        <v>0</v>
      </c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4" spans="1:24" x14ac:dyDescent="0.25">
      <c r="H24" t="s">
        <v>13</v>
      </c>
    </row>
    <row r="25" spans="1:24" x14ac:dyDescent="0.25">
      <c r="H25" t="s">
        <v>14</v>
      </c>
      <c r="I25">
        <v>607</v>
      </c>
      <c r="J25">
        <f>56.42*10.764</f>
        <v>607.30488000000003</v>
      </c>
    </row>
    <row r="26" spans="1:24" x14ac:dyDescent="0.25">
      <c r="H26" t="s">
        <v>16</v>
      </c>
      <c r="I26">
        <v>14600</v>
      </c>
    </row>
    <row r="27" spans="1:24" x14ac:dyDescent="0.25">
      <c r="H27" t="s">
        <v>17</v>
      </c>
      <c r="I27">
        <f>I26*I25</f>
        <v>8862200</v>
      </c>
    </row>
    <row r="28" spans="1:24" x14ac:dyDescent="0.25">
      <c r="H28" t="s">
        <v>18</v>
      </c>
      <c r="I28">
        <v>0</v>
      </c>
    </row>
    <row r="29" spans="1:24" x14ac:dyDescent="0.25">
      <c r="G29" s="6"/>
      <c r="H29" s="6" t="s">
        <v>17</v>
      </c>
      <c r="I29">
        <f>I28+I27</f>
        <v>8862200</v>
      </c>
      <c r="J29">
        <f>I29/I25</f>
        <v>14600</v>
      </c>
    </row>
    <row r="31" spans="1:24" x14ac:dyDescent="0.25">
      <c r="H31" t="s">
        <v>15</v>
      </c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P32" s="11"/>
      <c r="Q32" s="14"/>
      <c r="R32" s="14"/>
      <c r="T32" s="14"/>
      <c r="U32" s="14"/>
      <c r="V32" s="11"/>
      <c r="W32" s="11"/>
      <c r="X32" s="11"/>
    </row>
    <row r="33" spans="16:24" x14ac:dyDescent="0.25">
      <c r="P33" s="11"/>
      <c r="Q33" s="11"/>
      <c r="R33" s="11"/>
      <c r="T33" s="11"/>
      <c r="U33" s="11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1"/>
      <c r="Q35" s="11"/>
      <c r="R35" s="12"/>
      <c r="T35" s="12"/>
      <c r="U35" s="12"/>
      <c r="V35" s="11"/>
      <c r="W35" s="11"/>
      <c r="X35" s="11"/>
    </row>
    <row r="36" spans="16:24" x14ac:dyDescent="0.25">
      <c r="P36" s="11"/>
      <c r="Q36" s="11"/>
      <c r="R36" s="11"/>
      <c r="T36" s="11"/>
      <c r="U36" s="11"/>
      <c r="V36" s="11"/>
      <c r="W36" s="11"/>
      <c r="X36" s="11"/>
    </row>
    <row r="37" spans="16:24" x14ac:dyDescent="0.25">
      <c r="P37" s="11"/>
      <c r="Q37" s="11"/>
      <c r="R37" s="11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T38" s="11"/>
      <c r="U38" s="11"/>
      <c r="V38" s="11"/>
      <c r="W38" s="11"/>
      <c r="X38" s="11"/>
    </row>
    <row r="39" spans="16:24" x14ac:dyDescent="0.25">
      <c r="P39" s="11"/>
      <c r="Q39" s="11"/>
      <c r="R39" s="11"/>
      <c r="S39" s="6"/>
      <c r="T39" s="11"/>
      <c r="U39" s="11"/>
      <c r="V39" s="11"/>
      <c r="W39" s="11"/>
      <c r="X39" s="11"/>
    </row>
    <row r="40" spans="16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16:24" x14ac:dyDescent="0.25">
      <c r="Q41" s="11"/>
      <c r="R41" s="11"/>
    </row>
    <row r="42" spans="16:24" x14ac:dyDescent="0.25">
      <c r="Q42" s="11"/>
      <c r="R42" s="11"/>
      <c r="T42" s="6"/>
    </row>
    <row r="43" spans="16:24" x14ac:dyDescent="0.25">
      <c r="P43" s="11"/>
      <c r="Q43" s="11"/>
      <c r="R43" s="11"/>
      <c r="S43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6BBBB-EDBF-4CD8-846D-01819C959DF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D4A3-A5B1-4F26-9DB6-410376BE2D9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2C836-0F4D-4A0F-AA66-E160DF35DE5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91EB7-067B-4EF0-88DE-E76AEF6E22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31D02-43ED-4C33-BC09-FAAAF599D3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2024-05-27T06:06:01Z</dcterms:modified>
</cp:coreProperties>
</file>