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njeet Kotwa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  <sheet name="Sheet9" sheetId="42" r:id="rId13"/>
    <sheet name="Plan Area" sheetId="44" r:id="rId14"/>
    <sheet name="Sheet12" sheetId="45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3" l="1"/>
  <c r="F23" i="44" l="1"/>
  <c r="G23" i="44" s="1"/>
  <c r="G19" i="44"/>
  <c r="G17" i="44"/>
  <c r="G11" i="44"/>
  <c r="G15" i="44"/>
  <c r="F15" i="44"/>
  <c r="F11" i="44"/>
  <c r="F14" i="44"/>
  <c r="F13" i="44"/>
  <c r="F17" i="44"/>
  <c r="F6" i="44"/>
  <c r="F7" i="44"/>
  <c r="F8" i="44"/>
  <c r="F9" i="44"/>
  <c r="F10" i="44"/>
  <c r="C28" i="23" l="1"/>
  <c r="C31" i="23" s="1"/>
  <c r="D29" i="25" l="1"/>
  <c r="C29" i="25"/>
  <c r="C17" i="25" l="1"/>
  <c r="P28" i="4"/>
  <c r="P23" i="4"/>
  <c r="F5" i="44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s="1"/>
  <c r="B20" i="23" s="1"/>
  <c r="C21" i="23" l="1"/>
  <c r="P3" i="4" l="1"/>
  <c r="P4" i="4"/>
  <c r="P5" i="4"/>
  <c r="P6" i="4"/>
  <c r="P7" i="4"/>
  <c r="P8" i="4"/>
  <c r="P9" i="4"/>
  <c r="P10" i="4"/>
  <c r="Q5" i="4"/>
  <c r="Q8" i="4"/>
  <c r="Q9" i="4"/>
  <c r="N8" i="24" l="1"/>
  <c r="N7" i="24"/>
  <c r="N6" i="24"/>
  <c r="N5" i="24"/>
  <c r="I23" i="4" l="1"/>
  <c r="O29" i="24"/>
  <c r="P2" i="4"/>
  <c r="Q2" i="4" s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Q10" i="4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25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<sst xmlns="http://schemas.openxmlformats.org/spreadsheetml/2006/main" count="130" uniqueCount="99">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</sst>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590550</xdr:colOff>
      <xdr:row>29</xdr:row>
      <xdr:rowOff>170881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34550" cy="569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10862</xdr:colOff>
      <xdr:row>22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26062" cy="428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66937</xdr:colOff>
      <xdr:row>20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72537" cy="3962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19907</xdr:colOff>
      <xdr:row>24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4707" cy="464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71040</xdr:colOff>
      <xdr:row>20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76640" cy="381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365760</xdr:colOff>
      <xdr:row>23</xdr:row>
      <xdr:rowOff>112191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0960" cy="4318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321995</xdr:colOff>
      <xdr:row>27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6395" cy="518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582477</xdr:colOff>
      <xdr:row>28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16877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4" zoomScaleNormal="100" workbookViewId="0">
      <selection activeCell="E20" sqref="E20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44035</v>
      </c>
      <c r="F2" s="74"/>
      <c r="G2" s="121" t="s">
        <v>76</v>
      </c>
      <c r="H2" s="122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42000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42000</v>
      </c>
      <c r="D5" s="57" t="s">
        <v>61</v>
      </c>
      <c r="E5" s="58">
        <f>ROUND(C5/10.764,0)</f>
        <v>3902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21000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21000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0.12</v>
      </c>
      <c r="D8" s="101">
        <f>1-C8</f>
        <v>0.88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18480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39480</v>
      </c>
      <c r="D10" s="57" t="s">
        <v>61</v>
      </c>
      <c r="E10" s="58">
        <f>ROUND(C10/10.764,0)</f>
        <v>3668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2012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12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48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1440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2880000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5281920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F29" sqref="F29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D2" s="17"/>
      <c r="F2" s="77"/>
      <c r="G2" s="77"/>
    </row>
    <row r="3" spans="1:8">
      <c r="A3" s="15" t="s">
        <v>13</v>
      </c>
      <c r="B3" s="19"/>
      <c r="C3" s="20">
        <v>9400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7400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12</v>
      </c>
      <c r="D7" s="25"/>
      <c r="E7" s="16"/>
      <c r="G7" s="118"/>
    </row>
    <row r="8" spans="1:8">
      <c r="A8" s="15" t="s">
        <v>18</v>
      </c>
      <c r="B8" s="24"/>
      <c r="C8" s="25">
        <f>C9-C7</f>
        <v>48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18</v>
      </c>
      <c r="D10" s="25"/>
      <c r="E10" s="16"/>
      <c r="H10" s="119"/>
    </row>
    <row r="11" spans="1:8">
      <c r="A11" s="15"/>
      <c r="B11" s="26"/>
      <c r="C11" s="27">
        <f>C10%</f>
        <v>0.18</v>
      </c>
      <c r="D11" s="27"/>
      <c r="F11" s="77"/>
      <c r="G11" s="77"/>
    </row>
    <row r="12" spans="1:8">
      <c r="A12" s="15" t="s">
        <v>21</v>
      </c>
      <c r="B12" s="19"/>
      <c r="C12" s="20">
        <f>C6*C11</f>
        <v>360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1640</v>
      </c>
      <c r="D13" s="23"/>
      <c r="F13" s="77"/>
      <c r="G13" s="77"/>
    </row>
    <row r="14" spans="1:8">
      <c r="A14" s="15" t="s">
        <v>15</v>
      </c>
      <c r="B14" s="19"/>
      <c r="C14" s="20">
        <f>C5</f>
        <v>7400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9040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1200</v>
      </c>
      <c r="D18" s="75"/>
      <c r="E18" s="76"/>
      <c r="F18" s="77"/>
      <c r="G18" s="77"/>
    </row>
    <row r="19" spans="1:7">
      <c r="A19" s="15"/>
      <c r="B19" s="6"/>
      <c r="C19" s="30">
        <f>C18*C16</f>
        <v>10848000</v>
      </c>
      <c r="D19" s="77" t="s">
        <v>68</v>
      </c>
      <c r="E19" s="30"/>
      <c r="F19" s="77"/>
      <c r="G19" s="77"/>
    </row>
    <row r="20" spans="1:7">
      <c r="A20" s="15"/>
      <c r="B20" s="61">
        <f>C20*0.8</f>
        <v>8244480</v>
      </c>
      <c r="C20" s="31">
        <f>C19*95%</f>
        <v>10305600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8678400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2400000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22600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111.5</v>
      </c>
      <c r="C28" s="118">
        <f>B28*10.764</f>
        <v>1200.1859999999999</v>
      </c>
      <c r="D28"/>
    </row>
    <row r="29" spans="1:7">
      <c r="C29" s="118"/>
    </row>
    <row r="30" spans="1:7">
      <c r="C30" s="118"/>
    </row>
    <row r="31" spans="1:7">
      <c r="C31" s="119">
        <f>SUM(C28:C30)</f>
        <v>1200.1859999999999</v>
      </c>
      <c r="D31" s="120">
        <f>C31*1.2</f>
        <v>1440.2231999999999</v>
      </c>
    </row>
    <row r="32" spans="1:7">
      <c r="C32"/>
    </row>
    <row r="33" spans="1:8">
      <c r="C33"/>
    </row>
    <row r="34" spans="1:8">
      <c r="C34"/>
      <c r="H34" s="74"/>
    </row>
    <row r="35" spans="1:8">
      <c r="C35"/>
      <c r="D35"/>
      <c r="F35" s="118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V13" sqref="V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836.80555555555566</v>
      </c>
      <c r="C2" s="4">
        <f t="shared" ref="C2:C15" si="2">B2*1.2</f>
        <v>1004.1666666666667</v>
      </c>
      <c r="D2" s="4">
        <f t="shared" ref="D2:D15" si="3">C2*1.2</f>
        <v>1205</v>
      </c>
      <c r="E2" s="5">
        <f t="shared" ref="E2:E15" si="4">R2</f>
        <v>5000000</v>
      </c>
      <c r="F2" s="66">
        <f t="shared" ref="F2:F15" si="5">ROUND((E2/B2),0)</f>
        <v>5975</v>
      </c>
      <c r="G2" s="66">
        <f t="shared" ref="G2:G15" si="6">ROUND((E2/C2),0)</f>
        <v>4979</v>
      </c>
      <c r="H2" s="66">
        <f t="shared" ref="H2:H15" si="7">ROUND((E2/D2),0)</f>
        <v>4149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>
        <v>1205</v>
      </c>
      <c r="P2" s="74">
        <f t="shared" ref="P2:Q10" si="10">O2/1.2</f>
        <v>1004.1666666666667</v>
      </c>
      <c r="Q2" s="74">
        <f t="shared" si="10"/>
        <v>836.80555555555566</v>
      </c>
      <c r="R2" s="2">
        <v>5000000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750</v>
      </c>
      <c r="C3" s="4">
        <f t="shared" si="2"/>
        <v>900</v>
      </c>
      <c r="D3" s="4">
        <f t="shared" si="3"/>
        <v>1080</v>
      </c>
      <c r="E3" s="5">
        <f t="shared" si="4"/>
        <v>6500000</v>
      </c>
      <c r="F3" s="117">
        <f t="shared" si="5"/>
        <v>8667</v>
      </c>
      <c r="G3" s="66">
        <f t="shared" si="6"/>
        <v>7222</v>
      </c>
      <c r="H3" s="66">
        <f t="shared" si="7"/>
        <v>6019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>
        <v>0</v>
      </c>
      <c r="P3" s="74">
        <f t="shared" si="10"/>
        <v>0</v>
      </c>
      <c r="Q3" s="74">
        <v>750</v>
      </c>
      <c r="R3" s="2">
        <v>6500000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1150</v>
      </c>
      <c r="C4" s="4">
        <f t="shared" si="2"/>
        <v>1380</v>
      </c>
      <c r="D4" s="4">
        <f t="shared" si="3"/>
        <v>1656</v>
      </c>
      <c r="E4" s="5">
        <f t="shared" si="4"/>
        <v>6200000</v>
      </c>
      <c r="F4" s="66">
        <f t="shared" si="5"/>
        <v>5391</v>
      </c>
      <c r="G4" s="66">
        <f t="shared" si="6"/>
        <v>4493</v>
      </c>
      <c r="H4" s="66">
        <f t="shared" si="7"/>
        <v>3744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>
        <v>0</v>
      </c>
      <c r="P4" s="74">
        <f t="shared" si="10"/>
        <v>0</v>
      </c>
      <c r="Q4" s="74">
        <v>1150</v>
      </c>
      <c r="R4" s="2">
        <v>6200000</v>
      </c>
      <c r="S4" s="2"/>
      <c r="T4" s="2"/>
    </row>
    <row r="5" spans="1:35">
      <c r="A5" s="4">
        <f t="shared" si="0"/>
        <v>0</v>
      </c>
      <c r="B5" s="4">
        <f t="shared" si="1"/>
        <v>779.8611111111112</v>
      </c>
      <c r="C5" s="4">
        <f t="shared" si="2"/>
        <v>935.83333333333337</v>
      </c>
      <c r="D5" s="4">
        <f t="shared" si="3"/>
        <v>1123</v>
      </c>
      <c r="E5" s="5">
        <f t="shared" si="4"/>
        <v>6500000</v>
      </c>
      <c r="F5" s="66">
        <f t="shared" si="5"/>
        <v>8335</v>
      </c>
      <c r="G5" s="66">
        <f t="shared" si="6"/>
        <v>6946</v>
      </c>
      <c r="H5" s="66">
        <f t="shared" si="7"/>
        <v>5788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>
        <v>1123</v>
      </c>
      <c r="P5" s="74">
        <f t="shared" si="10"/>
        <v>935.83333333333337</v>
      </c>
      <c r="Q5" s="74">
        <f t="shared" si="10"/>
        <v>779.8611111111112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950</v>
      </c>
      <c r="C6" s="4">
        <f t="shared" si="2"/>
        <v>1140</v>
      </c>
      <c r="D6" s="4">
        <f t="shared" si="3"/>
        <v>1368</v>
      </c>
      <c r="E6" s="5">
        <f t="shared" si="4"/>
        <v>6700000</v>
      </c>
      <c r="F6" s="66">
        <f t="shared" si="5"/>
        <v>7053</v>
      </c>
      <c r="G6" s="66">
        <f t="shared" si="6"/>
        <v>5877</v>
      </c>
      <c r="H6" s="66">
        <f t="shared" si="7"/>
        <v>4898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>
        <v>0</v>
      </c>
      <c r="P6" s="74">
        <f t="shared" si="10"/>
        <v>0</v>
      </c>
      <c r="Q6" s="74">
        <v>950</v>
      </c>
      <c r="R6" s="2">
        <v>6700000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800</v>
      </c>
      <c r="C7" s="4">
        <f t="shared" si="2"/>
        <v>960</v>
      </c>
      <c r="D7" s="4">
        <f t="shared" si="3"/>
        <v>1152</v>
      </c>
      <c r="E7" s="5">
        <f t="shared" si="4"/>
        <v>5100000</v>
      </c>
      <c r="F7" s="4">
        <f t="shared" si="5"/>
        <v>6375</v>
      </c>
      <c r="G7" s="4">
        <f t="shared" si="6"/>
        <v>5313</v>
      </c>
      <c r="H7" s="4">
        <f t="shared" si="7"/>
        <v>4427</v>
      </c>
      <c r="I7" s="4">
        <f t="shared" si="8"/>
        <v>0</v>
      </c>
      <c r="J7" s="4">
        <f t="shared" si="9"/>
        <v>0</v>
      </c>
      <c r="O7" s="74">
        <v>0</v>
      </c>
      <c r="P7" s="74">
        <f t="shared" si="10"/>
        <v>0</v>
      </c>
      <c r="Q7" s="74">
        <v>800</v>
      </c>
      <c r="R7" s="2">
        <v>5100000</v>
      </c>
      <c r="S7" s="2"/>
      <c r="T7" s="2"/>
    </row>
    <row r="8" spans="1:35">
      <c r="A8" s="4">
        <f t="shared" si="0"/>
        <v>0</v>
      </c>
      <c r="B8" s="4">
        <f t="shared" si="1"/>
        <v>840.27777777777783</v>
      </c>
      <c r="C8" s="4">
        <f t="shared" si="2"/>
        <v>1008.3333333333334</v>
      </c>
      <c r="D8" s="4">
        <f t="shared" si="3"/>
        <v>1210</v>
      </c>
      <c r="E8" s="5">
        <f t="shared" si="4"/>
        <v>7000000</v>
      </c>
      <c r="F8" s="117">
        <f t="shared" si="5"/>
        <v>8331</v>
      </c>
      <c r="G8" s="4">
        <f t="shared" si="6"/>
        <v>6942</v>
      </c>
      <c r="H8" s="4">
        <f t="shared" si="7"/>
        <v>5785</v>
      </c>
      <c r="I8" s="4">
        <f t="shared" si="8"/>
        <v>0</v>
      </c>
      <c r="J8" s="4">
        <f t="shared" si="9"/>
        <v>0</v>
      </c>
      <c r="O8" s="74">
        <v>1210</v>
      </c>
      <c r="P8" s="74">
        <f t="shared" si="10"/>
        <v>1008.3333333333334</v>
      </c>
      <c r="Q8" s="74">
        <f t="shared" si="10"/>
        <v>840.27777777777783</v>
      </c>
      <c r="R8" s="2">
        <v>7000000</v>
      </c>
      <c r="S8" s="2"/>
      <c r="T8" s="2"/>
    </row>
    <row r="9" spans="1:35">
      <c r="A9" s="4">
        <f t="shared" si="0"/>
        <v>0</v>
      </c>
      <c r="B9" s="4">
        <f t="shared" si="1"/>
        <v>715.27777777777783</v>
      </c>
      <c r="C9" s="4">
        <f t="shared" si="2"/>
        <v>858.33333333333337</v>
      </c>
      <c r="D9" s="4">
        <f t="shared" si="3"/>
        <v>1030</v>
      </c>
      <c r="E9" s="5">
        <f t="shared" si="4"/>
        <v>7500000</v>
      </c>
      <c r="F9" s="4">
        <f t="shared" si="5"/>
        <v>10485</v>
      </c>
      <c r="G9" s="4">
        <f t="shared" si="6"/>
        <v>8738</v>
      </c>
      <c r="H9" s="4">
        <f t="shared" si="7"/>
        <v>7282</v>
      </c>
      <c r="I9" s="4">
        <f t="shared" si="8"/>
        <v>0</v>
      </c>
      <c r="J9" s="4">
        <f t="shared" si="9"/>
        <v>0</v>
      </c>
      <c r="O9" s="74">
        <v>1030</v>
      </c>
      <c r="P9" s="74">
        <f t="shared" si="10"/>
        <v>858.33333333333337</v>
      </c>
      <c r="Q9" s="74">
        <f t="shared" si="10"/>
        <v>715.27777777777783</v>
      </c>
      <c r="R9" s="2">
        <v>7500000</v>
      </c>
      <c r="S9" s="2"/>
      <c r="T9" s="2"/>
    </row>
    <row r="10" spans="1:35">
      <c r="A10" s="4">
        <f t="shared" si="0"/>
        <v>0</v>
      </c>
      <c r="B10" s="4">
        <f t="shared" si="1"/>
        <v>754.8611111111112</v>
      </c>
      <c r="C10" s="4">
        <f t="shared" si="2"/>
        <v>905.83333333333337</v>
      </c>
      <c r="D10" s="4">
        <f t="shared" si="3"/>
        <v>1087</v>
      </c>
      <c r="E10" s="5">
        <f t="shared" si="4"/>
        <v>6080000</v>
      </c>
      <c r="F10" s="117">
        <f t="shared" si="5"/>
        <v>8054</v>
      </c>
      <c r="G10" s="4">
        <f t="shared" si="6"/>
        <v>6712</v>
      </c>
      <c r="H10" s="4">
        <f t="shared" si="7"/>
        <v>5593</v>
      </c>
      <c r="I10" s="4">
        <f t="shared" si="8"/>
        <v>0</v>
      </c>
      <c r="J10" s="4">
        <f t="shared" si="9"/>
        <v>0</v>
      </c>
      <c r="O10" s="74">
        <v>1087</v>
      </c>
      <c r="P10" s="74">
        <f t="shared" si="10"/>
        <v>905.83333333333337</v>
      </c>
      <c r="Q10" s="74">
        <f t="shared" ref="Q10" si="11">P10/1.2</f>
        <v>754.8611111111112</v>
      </c>
      <c r="R10" s="2">
        <v>6080000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6">O13/1.2</f>
        <v>0</v>
      </c>
      <c r="Q13">
        <f t="shared" ref="Q13" si="17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35">
      <c r="A16" s="4">
        <f t="shared" ref="A16:A19" si="20">N16</f>
        <v>0</v>
      </c>
      <c r="B16" s="4">
        <f t="shared" ref="B16:B19" si="21">Q16</f>
        <v>450</v>
      </c>
      <c r="C16" s="4">
        <f t="shared" ref="C16:C19" si="22">B16*1.2</f>
        <v>540</v>
      </c>
      <c r="D16" s="4">
        <f t="shared" ref="D16:D19" si="23">C16*1.2</f>
        <v>648</v>
      </c>
      <c r="E16" s="5">
        <f t="shared" ref="E16:E19" si="24">R16</f>
        <v>3000000</v>
      </c>
      <c r="F16" s="4">
        <f t="shared" ref="F16:F19" si="25">ROUND((E16/B16),0)</f>
        <v>6667</v>
      </c>
      <c r="G16" s="4">
        <f t="shared" ref="G16:G19" si="26">ROUND((E16/C16),0)</f>
        <v>5556</v>
      </c>
      <c r="H16" s="4">
        <f t="shared" ref="H16:H19" si="27">ROUND((E16/D16),0)</f>
        <v>4630</v>
      </c>
      <c r="I16" s="4">
        <f t="shared" ref="I16:J19" si="28">T16</f>
        <v>0</v>
      </c>
      <c r="J16" s="4">
        <f t="shared" si="28"/>
        <v>0</v>
      </c>
      <c r="O16">
        <v>0</v>
      </c>
      <c r="P16">
        <f t="shared" ref="P16:P17" si="29">O16/1.2</f>
        <v>0</v>
      </c>
      <c r="Q16">
        <v>450</v>
      </c>
      <c r="R16" s="2">
        <v>3000000</v>
      </c>
      <c r="S16" s="2"/>
    </row>
    <row r="17" spans="1:19">
      <c r="A17" s="4">
        <f t="shared" si="20"/>
        <v>0</v>
      </c>
      <c r="B17" s="4">
        <f t="shared" si="21"/>
        <v>0</v>
      </c>
      <c r="C17" s="4">
        <f t="shared" si="22"/>
        <v>0</v>
      </c>
      <c r="D17" s="4">
        <f t="shared" si="23"/>
        <v>0</v>
      </c>
      <c r="E17" s="5">
        <f t="shared" si="24"/>
        <v>0</v>
      </c>
      <c r="F17" s="4" t="e">
        <f t="shared" si="25"/>
        <v>#DIV/0!</v>
      </c>
      <c r="G17" s="4" t="e">
        <f t="shared" si="26"/>
        <v>#DIV/0!</v>
      </c>
      <c r="H17" s="4" t="e">
        <f t="shared" si="27"/>
        <v>#DIV/0!</v>
      </c>
      <c r="I17" s="4">
        <f t="shared" si="28"/>
        <v>0</v>
      </c>
      <c r="J17" s="4">
        <f t="shared" si="28"/>
        <v>0</v>
      </c>
      <c r="O17">
        <v>0</v>
      </c>
      <c r="P17">
        <f t="shared" si="29"/>
        <v>0</v>
      </c>
      <c r="Q17">
        <f t="shared" ref="Q17:Q18" si="30">P17/1.2</f>
        <v>0</v>
      </c>
      <c r="R17" s="2">
        <v>0</v>
      </c>
      <c r="S17" s="2"/>
    </row>
    <row r="18" spans="1:19">
      <c r="A18" s="4">
        <f t="shared" si="20"/>
        <v>0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si="25"/>
        <v>#DIV/0!</v>
      </c>
      <c r="G18" s="4" t="e">
        <f t="shared" si="26"/>
        <v>#DIV/0!</v>
      </c>
      <c r="H18" s="4" t="e">
        <f t="shared" si="27"/>
        <v>#DIV/0!</v>
      </c>
      <c r="I18" s="4">
        <f t="shared" si="28"/>
        <v>0</v>
      </c>
      <c r="J18" s="4">
        <f t="shared" si="28"/>
        <v>0</v>
      </c>
      <c r="O18">
        <v>0</v>
      </c>
      <c r="P18">
        <f>O18/1.2</f>
        <v>0</v>
      </c>
      <c r="Q18">
        <f t="shared" si="30"/>
        <v>0</v>
      </c>
      <c r="R18" s="2">
        <v>0</v>
      </c>
      <c r="S18" s="2"/>
    </row>
    <row r="19" spans="1:19">
      <c r="A19" s="4">
        <f t="shared" si="20"/>
        <v>0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25"/>
        <v>#DIV/0!</v>
      </c>
      <c r="G19" s="4" t="e">
        <f t="shared" si="26"/>
        <v>#DIV/0!</v>
      </c>
      <c r="H19" s="4" t="e">
        <f t="shared" si="27"/>
        <v>#DIV/0!</v>
      </c>
      <c r="I19" s="4">
        <f t="shared" si="28"/>
        <v>0</v>
      </c>
      <c r="J19" s="4">
        <f t="shared" si="28"/>
        <v>0</v>
      </c>
      <c r="O19" s="74">
        <v>0</v>
      </c>
      <c r="P19" s="74">
        <f>O19/1.2</f>
        <v>0</v>
      </c>
      <c r="Q19" s="74">
        <f t="shared" ref="Q19" si="3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T14" sqref="T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11" sqref="F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K27" sqref="K2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/>
  <sheetData>
    <row r="1" spans="1:1">
      <c r="A1" t="s">
        <v>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P18" sqref="P18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70" zoomScaleNormal="70" workbookViewId="0">
      <selection activeCell="K33" sqref="K33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V43" sqref="L32:V43"/>
    </sheetView>
  </sheetViews>
  <sheetFormatPr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topLeftCell="A7" workbookViewId="0">
      <selection activeCell="M21" sqref="M21"/>
    </sheetView>
  </sheetViews>
  <sheetFormatPr defaultRowHeight="15"/>
  <sheetData>
    <row r="1" spans="3:7">
      <c r="C1" s="118"/>
    </row>
    <row r="2" spans="3:7">
      <c r="C2" s="118"/>
    </row>
    <row r="3" spans="3:7">
      <c r="C3" s="118"/>
    </row>
    <row r="4" spans="3:7">
      <c r="C4" s="118"/>
    </row>
    <row r="5" spans="3:7">
      <c r="C5" s="118"/>
      <c r="D5">
        <v>4.2699999999999996</v>
      </c>
      <c r="E5">
        <v>3.05</v>
      </c>
      <c r="F5" s="118">
        <f>E5*D5</f>
        <v>13.023499999999999</v>
      </c>
    </row>
    <row r="6" spans="3:7">
      <c r="C6" s="118"/>
      <c r="D6">
        <v>3.67</v>
      </c>
      <c r="E6">
        <v>2.4300000000000002</v>
      </c>
      <c r="F6" s="118">
        <f t="shared" ref="F6:F10" si="0">E6*D6</f>
        <v>8.9181000000000008</v>
      </c>
    </row>
    <row r="7" spans="3:7">
      <c r="C7" s="118"/>
      <c r="D7">
        <v>3.27</v>
      </c>
      <c r="E7">
        <v>2.76</v>
      </c>
      <c r="F7" s="118">
        <f t="shared" si="0"/>
        <v>9.0251999999999999</v>
      </c>
    </row>
    <row r="8" spans="3:7">
      <c r="C8" s="118"/>
      <c r="D8">
        <v>3.65</v>
      </c>
      <c r="E8">
        <v>3.05</v>
      </c>
      <c r="F8" s="118">
        <f t="shared" si="0"/>
        <v>11.132499999999999</v>
      </c>
    </row>
    <row r="9" spans="3:7">
      <c r="D9">
        <v>1.2</v>
      </c>
      <c r="E9">
        <v>2.13</v>
      </c>
      <c r="F9" s="118">
        <f t="shared" si="0"/>
        <v>2.5559999999999996</v>
      </c>
    </row>
    <row r="10" spans="3:7">
      <c r="C10" s="118"/>
      <c r="D10">
        <v>2.13</v>
      </c>
      <c r="E10">
        <v>0.9</v>
      </c>
      <c r="F10" s="118">
        <f t="shared" si="0"/>
        <v>1.917</v>
      </c>
    </row>
    <row r="11" spans="3:7" s="74" customFormat="1">
      <c r="C11" s="118"/>
      <c r="F11" s="118">
        <f>SUM(F5:F10)</f>
        <v>46.572299999999998</v>
      </c>
      <c r="G11" s="74">
        <f>F11*10.764</f>
        <v>501.30423719999993</v>
      </c>
    </row>
    <row r="12" spans="3:7">
      <c r="C12" s="118"/>
      <c r="F12" s="118"/>
    </row>
    <row r="13" spans="3:7">
      <c r="C13" s="118"/>
      <c r="D13">
        <v>3.05</v>
      </c>
      <c r="E13">
        <v>1.52</v>
      </c>
      <c r="F13" s="118">
        <f>E13*D13</f>
        <v>4.6360000000000001</v>
      </c>
    </row>
    <row r="14" spans="3:7">
      <c r="C14" s="118"/>
      <c r="D14">
        <v>2.35</v>
      </c>
      <c r="E14">
        <v>1.5</v>
      </c>
      <c r="F14" s="118">
        <f>E14*D14</f>
        <v>3.5250000000000004</v>
      </c>
    </row>
    <row r="15" spans="3:7">
      <c r="F15" s="118">
        <f>SUM(F13:F14)</f>
        <v>8.1610000000000014</v>
      </c>
      <c r="G15">
        <f>F15*10.764</f>
        <v>87.845004000000003</v>
      </c>
    </row>
    <row r="17" spans="4:7">
      <c r="D17">
        <v>2.73</v>
      </c>
      <c r="E17">
        <v>1.03</v>
      </c>
      <c r="F17">
        <f>E17*D17</f>
        <v>2.8119000000000001</v>
      </c>
      <c r="G17">
        <f>F17*10.764</f>
        <v>30.2672916</v>
      </c>
    </row>
    <row r="19" spans="4:7">
      <c r="G19">
        <f>G11+G15+G17</f>
        <v>619.41653279999991</v>
      </c>
    </row>
    <row r="23" spans="4:7">
      <c r="D23">
        <v>3.5</v>
      </c>
      <c r="E23">
        <v>1.5</v>
      </c>
      <c r="F23">
        <f>E23*D23</f>
        <v>5.25</v>
      </c>
      <c r="G23" s="118">
        <f>F23*10.764</f>
        <v>56.510999999999996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Plan Area</vt:lpstr>
      <vt:lpstr>Sheet12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2024-05-24T11:54:47Z</dcterms:modified>
</cp:coreProperties>
</file>