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5505D05-28F7-44A5-B831-5077C00A7DC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J28" i="1"/>
  <c r="C32" i="1"/>
  <c r="C31" i="1"/>
  <c r="C30" i="1"/>
  <c r="H30" i="1"/>
  <c r="H29" i="1"/>
  <c r="H28" i="1"/>
  <c r="H27" i="1"/>
  <c r="C29" i="1"/>
  <c r="I29" i="1" s="1"/>
  <c r="C28" i="1"/>
  <c r="C27" i="1"/>
  <c r="E19" i="1"/>
  <c r="E20" i="1" s="1"/>
  <c r="F17" i="1"/>
  <c r="A35" i="1"/>
  <c r="J29" i="1"/>
  <c r="B10" i="1"/>
  <c r="B11" i="1" s="1"/>
  <c r="G27" i="1"/>
  <c r="I30" i="1"/>
  <c r="C39" i="1"/>
  <c r="I33" i="1"/>
  <c r="H31" i="1"/>
  <c r="C40" i="1"/>
  <c r="F37" i="1"/>
  <c r="F41" i="1"/>
  <c r="G41" i="1" s="1"/>
  <c r="C41" i="1"/>
  <c r="F40" i="1"/>
  <c r="C38" i="1"/>
  <c r="F38" i="1"/>
  <c r="G38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H35" i="1" s="1"/>
  <c r="I31" i="1"/>
  <c r="B17" i="1" l="1"/>
  <c r="B21" i="1" s="1"/>
  <c r="I27" i="1"/>
  <c r="I32" i="1"/>
  <c r="F27" i="1"/>
  <c r="B18" i="1" l="1"/>
  <c r="B19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G3" i="1" l="1"/>
</calcChain>
</file>

<file path=xl/sharedStrings.xml><?xml version="1.0" encoding="utf-8"?>
<sst xmlns="http://schemas.openxmlformats.org/spreadsheetml/2006/main" count="31" uniqueCount="27">
  <si>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</si>
  <si>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</si>
  <si>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</si>
  <si>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</si>
  <si>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</si>
  <si>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</si>
  <si>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</si>
  <si>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</si>
  <si>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</si>
  <si>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</si>
  <si>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</si>
  <si>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</si>
  <si>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</si>
  <si>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</si>
  <si>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</si>
  <si>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</si>
  <si>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</si>
  <si>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</si>
  <si>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</si>
  <si>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</si>
  <si>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</si>
  <si>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</si>
  <si>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RV</t>
  </si>
  <si>
    <t>DV</t>
  </si>
  <si>
    <t>Measurement Carpet</t>
  </si>
  <si>
    <t>Built up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</si>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</sst>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43" fontId="12" fillId="2" borderId="1" xfId="0" applyNumberFormat="1" applyFont="1" applyFill="1" applyBorder="1"/>
    <xf numFmtId="43" fontId="16" fillId="2" borderId="1" xfId="1" applyFont="1" applyFill="1" applyBorder="1"/>
    <xf numFmtId="0" fontId="12" fillId="2" borderId="1" xfId="0" applyFont="1" applyFill="1" applyBorder="1"/>
    <xf numFmtId="43" fontId="17" fillId="2" borderId="1" xfId="0" applyNumberFormat="1" applyFont="1" applyFill="1" applyBorder="1"/>
    <xf numFmtId="0" fontId="0" fillId="2" borderId="0" xfId="0" applyFill="1"/>
    <xf numFmtId="43" fontId="0" fillId="2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353580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26836-F151-4F3D-B0C1-18629B25B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380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391686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12ED0-26FB-450C-B7AD-D6A764AD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429791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F6C12-51FF-4A21-A9FF-43B547BA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5459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534581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952002-5014-465F-99DD-98A3D346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73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401212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E2B29-D543-4625-8144-5121A5FF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26012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="115" zoomScaleNormal="115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20000</v>
      </c>
      <c r="C3" s="17"/>
      <c r="D3" s="10"/>
      <c r="E3">
        <v>1980</v>
      </c>
      <c r="F3" s="3">
        <v>2024</v>
      </c>
      <c r="G3" s="4">
        <f>F3-E3</f>
        <v>44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48"/>
      <c r="K4" s="32"/>
      <c r="L4" s="3"/>
      <c r="M4" s="4"/>
    </row>
    <row r="5" spans="1:17" ht="16.5" x14ac:dyDescent="0.3">
      <c r="A5" s="16" t="s">
        <v>2</v>
      </c>
      <c r="B5" s="26">
        <f>B3-B4</f>
        <v>17400</v>
      </c>
      <c r="C5" s="17"/>
      <c r="D5" s="10"/>
      <c r="E5" s="8" t="s">
        <v>21</v>
      </c>
      <c r="F5" s="8" t="s">
        <v>25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49" t="s">
        <v>25</v>
      </c>
      <c r="F6" s="50">
        <v>628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44</v>
      </c>
      <c r="C7" s="20"/>
      <c r="D7" s="38"/>
      <c r="E7" s="51"/>
      <c r="F7" s="50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16</v>
      </c>
      <c r="C8" s="20"/>
      <c r="D8" s="38"/>
      <c r="E8" s="49"/>
      <c r="F8" s="50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49"/>
      <c r="F9" s="50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66</v>
      </c>
      <c r="C10" s="20"/>
      <c r="D10" s="38"/>
      <c r="E10" s="52"/>
      <c r="F10" s="50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0.66</v>
      </c>
      <c r="C11" s="34"/>
      <c r="D11" s="39"/>
      <c r="E11" s="53"/>
      <c r="F11" s="54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1716</v>
      </c>
      <c r="C12" s="21"/>
      <c r="D12" s="40"/>
      <c r="E12" s="53"/>
      <c r="F12" s="53"/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884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17400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18284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26</v>
      </c>
      <c r="B16" s="22">
        <v>628</v>
      </c>
      <c r="C16" s="35"/>
      <c r="D16" s="8"/>
      <c r="E16" t="s">
        <v>24</v>
      </c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11482352</v>
      </c>
      <c r="C17" s="23"/>
      <c r="D17" s="10"/>
      <c r="E17">
        <v>525</v>
      </c>
      <c r="F17" s="33">
        <f>E17*1.2</f>
        <v>630</v>
      </c>
      <c r="G17" s="5"/>
      <c r="H17" s="6"/>
      <c r="M17" s="5"/>
      <c r="N17" s="6"/>
    </row>
    <row r="18" spans="1:14" ht="16.5" x14ac:dyDescent="0.3">
      <c r="A18" s="16" t="s">
        <v>22</v>
      </c>
      <c r="B18" s="23">
        <f>B17*0.9</f>
        <v>10334116.800000001</v>
      </c>
      <c r="C18" s="23"/>
      <c r="D18" s="10"/>
      <c r="E18" s="5">
        <v>22000</v>
      </c>
      <c r="F18" s="33"/>
      <c r="G18" s="5"/>
      <c r="H18" s="6"/>
      <c r="M18" s="5"/>
      <c r="N18" s="6"/>
    </row>
    <row r="19" spans="1:14" ht="16.5" x14ac:dyDescent="0.3">
      <c r="A19" s="16" t="s">
        <v>23</v>
      </c>
      <c r="B19" s="23">
        <f>B17*0.8</f>
        <v>9185881.5999999996</v>
      </c>
      <c r="C19" s="23"/>
      <c r="D19" s="10"/>
      <c r="E19" s="5">
        <f>E18*E17</f>
        <v>11550000</v>
      </c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628*B4</f>
        <v>1632800</v>
      </c>
      <c r="C20" s="17"/>
      <c r="D20" s="10"/>
      <c r="E20" s="6">
        <f>E19/628</f>
        <v>18391.71974522293</v>
      </c>
      <c r="F20" s="5"/>
    </row>
    <row r="21" spans="1:14" ht="16.5" x14ac:dyDescent="0.3">
      <c r="A21" s="19" t="s">
        <v>16</v>
      </c>
      <c r="B21" s="24">
        <f>B17*0.025/12</f>
        <v>23921.566666666666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20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55">
        <v>225</v>
      </c>
      <c r="C27" s="56">
        <f t="shared" ref="C27:C32" si="0">B27*1.2</f>
        <v>270</v>
      </c>
      <c r="D27" s="56">
        <v>315</v>
      </c>
      <c r="E27" s="56">
        <v>5500000</v>
      </c>
      <c r="F27" s="57">
        <f t="shared" ref="F27:F33" si="1">E27/B27</f>
        <v>24444.444444444445</v>
      </c>
      <c r="G27" s="57">
        <f>E27/C27</f>
        <v>20370.370370370369</v>
      </c>
      <c r="H27" s="10">
        <f>E27/D27</f>
        <v>17460.317460317459</v>
      </c>
      <c r="I27" s="8">
        <f>C27/B27</f>
        <v>1.2</v>
      </c>
      <c r="J27" s="15"/>
    </row>
    <row r="28" spans="1:14" ht="17.25" x14ac:dyDescent="0.3">
      <c r="B28" s="9">
        <v>390</v>
      </c>
      <c r="C28" s="8">
        <f t="shared" si="0"/>
        <v>468</v>
      </c>
      <c r="D28" s="8">
        <v>425</v>
      </c>
      <c r="E28" s="8">
        <v>8500000</v>
      </c>
      <c r="F28" s="10">
        <f t="shared" si="1"/>
        <v>21794.871794871793</v>
      </c>
      <c r="G28" s="10">
        <f>E28/C28</f>
        <v>18162.393162393164</v>
      </c>
      <c r="H28" s="10">
        <f>E28/D28</f>
        <v>20000</v>
      </c>
      <c r="I28" s="8">
        <f>C28/B28</f>
        <v>1.2</v>
      </c>
      <c r="J28" s="15">
        <f>D28/B28</f>
        <v>1.0897435897435896</v>
      </c>
    </row>
    <row r="29" spans="1:14" x14ac:dyDescent="0.25">
      <c r="B29" s="9">
        <v>364</v>
      </c>
      <c r="C29" s="8">
        <f t="shared" si="0"/>
        <v>436.8</v>
      </c>
      <c r="D29" s="8">
        <v>520</v>
      </c>
      <c r="E29" s="10">
        <v>9800000</v>
      </c>
      <c r="F29" s="10">
        <f t="shared" si="1"/>
        <v>26923.076923076922</v>
      </c>
      <c r="G29" s="10">
        <f t="shared" ref="G29:G33" si="2">E29/C29</f>
        <v>22435.897435897434</v>
      </c>
      <c r="H29" s="10">
        <f>E29/D29</f>
        <v>18846.153846153848</v>
      </c>
      <c r="I29" s="8">
        <f>C29/B29</f>
        <v>1.2</v>
      </c>
      <c r="J29">
        <f>C29/D29</f>
        <v>0.84</v>
      </c>
      <c r="K29" s="6"/>
    </row>
    <row r="30" spans="1:14" x14ac:dyDescent="0.25">
      <c r="B30" s="55">
        <v>849</v>
      </c>
      <c r="C30" s="56">
        <f t="shared" si="0"/>
        <v>1018.8</v>
      </c>
      <c r="D30" s="56"/>
      <c r="E30" s="57">
        <v>17500000</v>
      </c>
      <c r="F30" s="57">
        <f t="shared" si="1"/>
        <v>20612.485276796229</v>
      </c>
      <c r="G30" s="57">
        <f t="shared" si="2"/>
        <v>17177.07106399686</v>
      </c>
      <c r="H30" s="10" t="e">
        <f>E30/D30</f>
        <v>#DIV/0!</v>
      </c>
      <c r="I30" s="8">
        <f>C30/B30</f>
        <v>1.2</v>
      </c>
    </row>
    <row r="31" spans="1:14" x14ac:dyDescent="0.25">
      <c r="B31" s="55">
        <v>517</v>
      </c>
      <c r="C31" s="56">
        <f t="shared" si="0"/>
        <v>620.4</v>
      </c>
      <c r="D31" s="56"/>
      <c r="E31" s="57">
        <v>13000000</v>
      </c>
      <c r="F31" s="57">
        <f t="shared" si="1"/>
        <v>25145.067698259187</v>
      </c>
      <c r="G31" s="57">
        <f t="shared" si="2"/>
        <v>20954.223081882657</v>
      </c>
      <c r="H31" s="10" t="e">
        <f>E31/D31</f>
        <v>#DIV/0!</v>
      </c>
      <c r="I31" s="8">
        <f>C31/B31</f>
        <v>1.2</v>
      </c>
    </row>
    <row r="32" spans="1:14" x14ac:dyDescent="0.25">
      <c r="B32" s="55">
        <v>625</v>
      </c>
      <c r="C32" s="56">
        <f t="shared" si="0"/>
        <v>750</v>
      </c>
      <c r="D32" s="56"/>
      <c r="E32" s="57">
        <v>15500000</v>
      </c>
      <c r="F32" s="57">
        <f t="shared" si="1"/>
        <v>24800</v>
      </c>
      <c r="G32" s="57">
        <f t="shared" si="2"/>
        <v>20666.666666666668</v>
      </c>
      <c r="H32" s="10" t="e">
        <f>E32/#REF!</f>
        <v>#REF!</v>
      </c>
      <c r="I32" s="8" t="e">
        <f>#REF!/B32</f>
        <v>#REF!</v>
      </c>
    </row>
    <row r="33" spans="1:9" x14ac:dyDescent="0.25">
      <c r="B33" s="9">
        <v>516</v>
      </c>
      <c r="C33" s="8">
        <v>660</v>
      </c>
      <c r="D33" s="8"/>
      <c r="E33" s="8">
        <v>12200000</v>
      </c>
      <c r="F33" s="10">
        <f t="shared" si="1"/>
        <v>23643.410852713179</v>
      </c>
      <c r="G33" s="10">
        <f t="shared" si="2"/>
        <v>18484.848484848484</v>
      </c>
      <c r="H33" s="10" t="e">
        <f>E33/#REF!</f>
        <v>#REF!</v>
      </c>
      <c r="I33" s="8" t="e">
        <f>#REF!/B33</f>
        <v>#REF!</v>
      </c>
    </row>
    <row r="35" spans="1:9" x14ac:dyDescent="0.25">
      <c r="A35" s="8">
        <f>48.79*10.764</f>
        <v>525.1755599999999</v>
      </c>
      <c r="B35" s="8">
        <v>8700000</v>
      </c>
      <c r="C35" s="8">
        <f t="shared" ref="C35:C41" si="3">B35/A35</f>
        <v>16565.888938167653</v>
      </c>
      <c r="D35" s="8">
        <v>1188000</v>
      </c>
      <c r="E35" s="8">
        <v>30000</v>
      </c>
      <c r="F35" s="8">
        <f>E35+D35+B35</f>
        <v>9918000</v>
      </c>
      <c r="G35" s="8">
        <f>F35/A35</f>
        <v>18885.113389511123</v>
      </c>
      <c r="H35" s="6">
        <f>B15/C35</f>
        <v>1.1037137860965514</v>
      </c>
      <c r="I35" s="47"/>
    </row>
    <row r="36" spans="1:9" x14ac:dyDescent="0.25">
      <c r="A36" s="8">
        <v>662</v>
      </c>
      <c r="B36" s="8">
        <v>10650000</v>
      </c>
      <c r="C36" s="8">
        <f t="shared" si="3"/>
        <v>16087.61329305136</v>
      </c>
      <c r="D36" s="8">
        <v>1070000</v>
      </c>
      <c r="E36" s="8">
        <v>30000</v>
      </c>
      <c r="F36" s="8">
        <f>E36+D36+B36</f>
        <v>11750000</v>
      </c>
      <c r="G36" s="8">
        <f>F36/A36</f>
        <v>17749.244712990938</v>
      </c>
      <c r="H36" s="6"/>
    </row>
    <row r="37" spans="1:9" x14ac:dyDescent="0.25">
      <c r="A37" s="8"/>
      <c r="B37" s="8"/>
      <c r="C37" s="8" t="e">
        <f t="shared" si="3"/>
        <v>#DIV/0!</v>
      </c>
      <c r="D37" s="8">
        <v>1218000</v>
      </c>
      <c r="E37" s="8">
        <v>30000</v>
      </c>
      <c r="F37" s="8">
        <f>E37+D37+B37</f>
        <v>1248000</v>
      </c>
      <c r="G37" s="8" t="e">
        <f>F37/A37</f>
        <v>#DIV/0!</v>
      </c>
    </row>
    <row r="38" spans="1:9" x14ac:dyDescent="0.25">
      <c r="A38" s="8"/>
      <c r="B38" s="8"/>
      <c r="C38" s="8" t="e">
        <f t="shared" si="3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9" ht="15.75" x14ac:dyDescent="0.25">
      <c r="A39" s="45"/>
      <c r="B39" s="8"/>
      <c r="C39" s="8" t="e">
        <f t="shared" si="3"/>
        <v>#DIV/0!</v>
      </c>
      <c r="D39" s="8"/>
      <c r="E39" s="8"/>
      <c r="F39" s="8"/>
      <c r="G39" s="8"/>
    </row>
    <row r="40" spans="1:9" ht="15.75" x14ac:dyDescent="0.25">
      <c r="A40" s="45"/>
      <c r="B40" s="8"/>
      <c r="C40" s="8" t="e">
        <f t="shared" si="3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9" ht="15.75" x14ac:dyDescent="0.25">
      <c r="A41" s="46"/>
      <c r="B41" s="9"/>
      <c r="C41" s="8" t="e">
        <f t="shared" si="3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9" ht="15.75" x14ac:dyDescent="0.25">
      <c r="A42" s="46"/>
      <c r="B42" s="9"/>
      <c r="C42" s="8"/>
      <c r="D42" s="8"/>
      <c r="E42" s="8"/>
      <c r="F42" s="8"/>
      <c r="G42" s="8"/>
    </row>
    <row r="43" spans="1:9" ht="15.75" x14ac:dyDescent="0.25">
      <c r="A43" s="28"/>
    </row>
    <row r="44" spans="1:9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2024-05-27T12:48:23Z</dcterms:modified>
</cp:coreProperties>
</file>