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y 2024\SUSHANT SUBHASH THORAT - SBI\"/>
    </mc:Choice>
  </mc:AlternateContent>
  <xr:revisionPtr revIDLastSave="0" documentId="13_ncr:1_{ECD5D46B-12FA-447F-A9DB-3B7DF6F0CB0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8" i="4" l="1"/>
  <c r="W46" i="4" l="1"/>
  <c r="Q16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B16" i="4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<sst xmlns="http://schemas.openxmlformats.org/spreadsheetml/2006/main" count="49" uniqueCount="42">
  <si>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</si>
  <si>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</si>
  <si>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</si>
  <si>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</si>
  <si>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</si>
  <si>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</si>
  <si>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</si>
  <si>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</si>
  <si>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</si>
  <si>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</si>
  <si>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</si>
  <si>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</si>
  <si>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</si>
  <si>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</si>
  <si>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</si>
  <si>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</si>
  <si>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</si>
  <si>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</si>
  <si>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</si>
  <si>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</si>
  <si>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</si>
  <si>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</si>
  <si>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</si>
  <si>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</si>
  <si>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</si>
  <si>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</si>
  <si>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</si>
  <si>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</si>
  <si>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</si>
  <si>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</si>
  <si>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</si>
  <si>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</si>
  <si>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</si>
  <si>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</si>
  <si>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</si>
  <si>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</si>
  <si>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</si>
  <si>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</si>
  <si>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</si>
  <si>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Ghatkopar (West) - SUSHANT SUBHASH THORAT</t>
  </si>
  <si>
    <t>Agree CA</t>
  </si>
  <si>
    <t>As per Rera Certi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</si>
</sst>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38</xdr:row>
      <xdr:rowOff>172420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9984B-F4C9-42DD-8F93-1204FBF32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6954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45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59B132-39DC-48B2-BE93-CA91867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39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8C5492-DDD0-41C9-99F7-6DB8BEE90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7325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39</xdr:row>
      <xdr:rowOff>115280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490A6-181D-456C-8B99-80582A2C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702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8" zoomScaleNormal="100" workbookViewId="0">
      <selection activeCell="U55" sqref="U5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460</v>
      </c>
      <c r="C3" s="44">
        <f>B3*1.2</f>
        <v>552</v>
      </c>
      <c r="D3" s="44">
        <f t="shared" ref="D3:D14" si="2">C3*1.2</f>
        <v>662.4</v>
      </c>
      <c r="E3" s="45">
        <f t="shared" ref="E3:E14" si="3">R3</f>
        <v>8385800</v>
      </c>
      <c r="F3" s="44">
        <f t="shared" ref="F3:F14" si="4">ROUND((E3/B3),0)</f>
        <v>18230</v>
      </c>
      <c r="G3" s="44">
        <f t="shared" ref="G3:G14" si="5">ROUND((E3/C3),0)</f>
        <v>15192</v>
      </c>
      <c r="H3" s="44">
        <f t="shared" ref="H3:H14" si="6">ROUND((E3/D3),0)</f>
        <v>12660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460</v>
      </c>
      <c r="R3" s="47">
        <v>8385800</v>
      </c>
    </row>
    <row r="4" spans="1:20" x14ac:dyDescent="0.25">
      <c r="A4" s="4">
        <f t="shared" ref="A4:A9" si="9">N4</f>
        <v>0</v>
      </c>
      <c r="B4" s="4">
        <f t="shared" ref="B4:B9" si="10">Q4</f>
        <v>460</v>
      </c>
      <c r="C4" s="4">
        <f t="shared" ref="C4:C9" si="11">B4*1.2</f>
        <v>552</v>
      </c>
      <c r="D4" s="4">
        <f t="shared" ref="D4:D9" si="12">C4*1.2</f>
        <v>662.4</v>
      </c>
      <c r="E4" s="5">
        <f t="shared" ref="E4:E9" si="13">R4</f>
        <v>8368500</v>
      </c>
      <c r="F4" s="9">
        <f t="shared" ref="F4:F9" si="14">ROUND((E4/B4),0)</f>
        <v>18192</v>
      </c>
      <c r="G4" s="9">
        <f t="shared" ref="G4:G9" si="15">ROUND((E4/C4),0)</f>
        <v>15160</v>
      </c>
      <c r="H4" s="9">
        <f t="shared" ref="H4:H9" si="16">ROUND((E4/D4),0)</f>
        <v>12634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460</v>
      </c>
      <c r="R4" s="2">
        <v>8368500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8" si="32">N16</f>
        <v>0</v>
      </c>
      <c r="B16" s="44">
        <f t="shared" ref="B16:B28" si="33">Q16</f>
        <v>484.16666666666669</v>
      </c>
      <c r="C16" s="44">
        <f>B16*1.2</f>
        <v>581</v>
      </c>
      <c r="D16" s="44">
        <f t="shared" ref="D16:D28" si="34">C16*1.2</f>
        <v>697.19999999999993</v>
      </c>
      <c r="E16" s="45">
        <f t="shared" ref="E16:E28" si="35">R16</f>
        <v>12600000</v>
      </c>
      <c r="F16" s="44">
        <f t="shared" ref="F16:F28" si="36">ROUND((E16/B16),0)</f>
        <v>26024</v>
      </c>
      <c r="G16" s="44">
        <f t="shared" ref="G16:G28" si="37">ROUND((E16/C16),0)</f>
        <v>21687</v>
      </c>
      <c r="H16" s="44">
        <f t="shared" ref="H16:H28" si="38">ROUND((E16/D16),0)</f>
        <v>18072</v>
      </c>
      <c r="I16" s="44" t="e">
        <f>#REF!</f>
        <v>#REF!</v>
      </c>
      <c r="J16" s="44">
        <f t="shared" ref="J16:J28" si="39">S16</f>
        <v>0</v>
      </c>
      <c r="O16" s="46">
        <v>0</v>
      </c>
      <c r="P16" s="46">
        <v>581</v>
      </c>
      <c r="Q16" s="46">
        <f t="shared" ref="P16:Q28" si="40">P16/1.2</f>
        <v>484.16666666666669</v>
      </c>
      <c r="R16" s="47">
        <v>12600000</v>
      </c>
    </row>
    <row r="17" spans="1:24" s="46" customFormat="1" x14ac:dyDescent="0.25">
      <c r="A17" s="44">
        <f t="shared" si="32"/>
        <v>0</v>
      </c>
      <c r="B17" s="44">
        <f t="shared" si="33"/>
        <v>507.5</v>
      </c>
      <c r="C17" s="44">
        <f t="shared" ref="C17:C28" si="41">B17*1.2</f>
        <v>609</v>
      </c>
      <c r="D17" s="44">
        <f t="shared" si="34"/>
        <v>730.8</v>
      </c>
      <c r="E17" s="45">
        <f t="shared" si="35"/>
        <v>14000000</v>
      </c>
      <c r="F17" s="44">
        <f t="shared" si="36"/>
        <v>27586</v>
      </c>
      <c r="G17" s="44">
        <f t="shared" si="37"/>
        <v>22989</v>
      </c>
      <c r="H17" s="44">
        <f t="shared" si="38"/>
        <v>19157</v>
      </c>
      <c r="I17" s="44" t="e">
        <f>#REF!</f>
        <v>#REF!</v>
      </c>
      <c r="J17" s="44">
        <f t="shared" si="39"/>
        <v>0</v>
      </c>
      <c r="O17" s="46">
        <v>0</v>
      </c>
      <c r="P17" s="46">
        <v>609</v>
      </c>
      <c r="Q17" s="46">
        <f t="shared" si="40"/>
        <v>507.5</v>
      </c>
      <c r="R17" s="47">
        <v>14000000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19500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40</v>
      </c>
      <c r="F33" s="7">
        <v>460</v>
      </c>
      <c r="S33" s="10"/>
      <c r="T33" s="10"/>
      <c r="U33" s="17" t="s">
        <v>17</v>
      </c>
      <c r="V33" s="23"/>
      <c r="W33" s="24">
        <f>X33-X34</f>
        <v>-4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64</v>
      </c>
      <c r="X34" s="24">
        <v>2028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-6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19500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22000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460</v>
      </c>
      <c r="X44" s="24"/>
    </row>
    <row r="45" spans="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10120000</v>
      </c>
      <c r="X45" s="33"/>
    </row>
    <row r="46" spans="5:25" ht="15.75" x14ac:dyDescent="0.25">
      <c r="S46" s="11"/>
      <c r="T46" s="10"/>
      <c r="U46" s="17" t="s">
        <v>24</v>
      </c>
      <c r="V46" s="23"/>
      <c r="W46" s="34">
        <f>W45*0.9</f>
        <v>9108000</v>
      </c>
      <c r="X46" s="35"/>
    </row>
    <row r="47" spans="5:25" ht="15.75" x14ac:dyDescent="0.25">
      <c r="S47" s="10"/>
      <c r="T47" s="10"/>
      <c r="U47" s="17" t="s">
        <v>25</v>
      </c>
      <c r="V47" s="23"/>
      <c r="W47" s="34">
        <f>W45*0.8</f>
        <v>8096000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1150000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21083.333333333332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>
      <selection activeCell="T26" sqref="T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T19" sqref="T19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2024-05-29T09:36:49Z</dcterms:modified>
</cp:coreProperties>
</file>