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RASHMI\May 2024\SUSHANT SUBHASH THORAT - SBI\"/>
    </mc:Choice>
  </mc:AlternateContent>
  <xr:revisionPtr revIDLastSave="0" documentId="13_ncr:1_{ECD5D46B-12FA-447F-A9DB-3B7DF6F0CB02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P18" i="4" l="1"/>
  <c r="W46" i="4" l="1"/>
  <c r="Q16" i="4"/>
  <c r="W31" i="4" l="1"/>
  <c r="P9" i="4" l="1"/>
  <c r="Q9" i="4" s="1"/>
  <c r="B9" i="4" s="1"/>
  <c r="C9" i="4" s="1"/>
  <c r="D9" i="4" s="1"/>
  <c r="J9" i="4"/>
  <c r="I9" i="4"/>
  <c r="E9" i="4"/>
  <c r="H9" i="4" s="1"/>
  <c r="A9" i="4"/>
  <c r="P8" i="4"/>
  <c r="Q8" i="4" s="1"/>
  <c r="B8" i="4" s="1"/>
  <c r="C8" i="4" s="1"/>
  <c r="D8" i="4" s="1"/>
  <c r="J8" i="4"/>
  <c r="I8" i="4"/>
  <c r="E8" i="4"/>
  <c r="H8" i="4" s="1"/>
  <c r="A8" i="4"/>
  <c r="P24" i="4"/>
  <c r="Q24" i="4" s="1"/>
  <c r="B24" i="4" s="1"/>
  <c r="C24" i="4" s="1"/>
  <c r="D24" i="4" s="1"/>
  <c r="J24" i="4"/>
  <c r="I24" i="4"/>
  <c r="E24" i="4"/>
  <c r="H24" i="4" s="1"/>
  <c r="A24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7" i="4"/>
  <c r="Q7" i="4" s="1"/>
  <c r="B7" i="4" s="1"/>
  <c r="C7" i="4" s="1"/>
  <c r="J7" i="4"/>
  <c r="I7" i="4"/>
  <c r="E7" i="4"/>
  <c r="A7" i="4"/>
  <c r="P6" i="4"/>
  <c r="Q6" i="4" s="1"/>
  <c r="B6" i="4" s="1"/>
  <c r="C6" i="4" s="1"/>
  <c r="D6" i="4" s="1"/>
  <c r="J6" i="4"/>
  <c r="I6" i="4"/>
  <c r="E6" i="4"/>
  <c r="A6" i="4"/>
  <c r="P5" i="4"/>
  <c r="Q5" i="4" s="1"/>
  <c r="B5" i="4" s="1"/>
  <c r="C5" i="4" s="1"/>
  <c r="D5" i="4" s="1"/>
  <c r="J5" i="4"/>
  <c r="I5" i="4"/>
  <c r="E5" i="4"/>
  <c r="A5" i="4"/>
  <c r="P4" i="4"/>
  <c r="B4" i="4" s="1"/>
  <c r="C4" i="4" s="1"/>
  <c r="D4" i="4" s="1"/>
  <c r="J4" i="4"/>
  <c r="I4" i="4"/>
  <c r="E4" i="4"/>
  <c r="A4" i="4"/>
  <c r="F8" i="4" l="1"/>
  <c r="F9" i="4"/>
  <c r="G8" i="4"/>
  <c r="G9" i="4"/>
  <c r="H6" i="4"/>
  <c r="H22" i="4"/>
  <c r="H23" i="4"/>
  <c r="G6" i="4"/>
  <c r="F22" i="4"/>
  <c r="F23" i="4"/>
  <c r="F24" i="4"/>
  <c r="G22" i="4"/>
  <c r="G23" i="4"/>
  <c r="G24" i="4"/>
  <c r="H5" i="4"/>
  <c r="F7" i="4"/>
  <c r="H4" i="4"/>
  <c r="D7" i="4"/>
  <c r="H7" i="4" s="1"/>
  <c r="G7" i="4"/>
  <c r="F4" i="4"/>
  <c r="F5" i="4"/>
  <c r="F6" i="4"/>
  <c r="G4" i="4"/>
  <c r="G5" i="4"/>
  <c r="P13" i="4"/>
  <c r="Q13" i="4" s="1"/>
  <c r="B13" i="4" s="1"/>
  <c r="C13" i="4" s="1"/>
  <c r="D13" i="4" s="1"/>
  <c r="J13" i="4"/>
  <c r="I13" i="4"/>
  <c r="E13" i="4"/>
  <c r="A13" i="4"/>
  <c r="P28" i="4"/>
  <c r="Q28" i="4" s="1"/>
  <c r="B28" i="4" s="1"/>
  <c r="C28" i="4" s="1"/>
  <c r="D28" i="4" s="1"/>
  <c r="J28" i="4"/>
  <c r="I28" i="4"/>
  <c r="E28" i="4"/>
  <c r="A28" i="4"/>
  <c r="P27" i="4"/>
  <c r="Q27" i="4" s="1"/>
  <c r="B27" i="4" s="1"/>
  <c r="C27" i="4" s="1"/>
  <c r="D27" i="4" s="1"/>
  <c r="J27" i="4"/>
  <c r="I27" i="4"/>
  <c r="E27" i="4"/>
  <c r="A27" i="4"/>
  <c r="P26" i="4"/>
  <c r="Q26" i="4" s="1"/>
  <c r="B26" i="4" s="1"/>
  <c r="C26" i="4" s="1"/>
  <c r="D26" i="4" s="1"/>
  <c r="J26" i="4"/>
  <c r="I26" i="4"/>
  <c r="E26" i="4"/>
  <c r="A26" i="4"/>
  <c r="P25" i="4"/>
  <c r="Q25" i="4" s="1"/>
  <c r="B25" i="4" s="1"/>
  <c r="C25" i="4" s="1"/>
  <c r="D25" i="4" s="1"/>
  <c r="J25" i="4"/>
  <c r="I25" i="4"/>
  <c r="E25" i="4"/>
  <c r="A25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J20" i="4"/>
  <c r="I20" i="4"/>
  <c r="E20" i="4"/>
  <c r="A20" i="4"/>
  <c r="P19" i="4"/>
  <c r="Q19" i="4" s="1"/>
  <c r="B19" i="4" s="1"/>
  <c r="C19" i="4" s="1"/>
  <c r="D19" i="4" s="1"/>
  <c r="J19" i="4"/>
  <c r="I19" i="4"/>
  <c r="E19" i="4"/>
  <c r="A19" i="4"/>
  <c r="Q18" i="4"/>
  <c r="B18" i="4" s="1"/>
  <c r="C18" i="4" s="1"/>
  <c r="D18" i="4" s="1"/>
  <c r="J18" i="4"/>
  <c r="I18" i="4"/>
  <c r="E18" i="4"/>
  <c r="A18" i="4"/>
  <c r="Q17" i="4"/>
  <c r="B17" i="4" s="1"/>
  <c r="C17" i="4" s="1"/>
  <c r="D17" i="4" s="1"/>
  <c r="J17" i="4"/>
  <c r="I17" i="4"/>
  <c r="E17" i="4"/>
  <c r="A17" i="4"/>
  <c r="B16" i="4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P3" i="4"/>
  <c r="B3" i="4" s="1"/>
  <c r="C3" i="4" s="1"/>
  <c r="J3" i="4"/>
  <c r="I3" i="4"/>
  <c r="E3" i="4"/>
  <c r="A3" i="4"/>
  <c r="F10" i="4" l="1"/>
  <c r="H27" i="4"/>
  <c r="H18" i="4"/>
  <c r="F14" i="4"/>
  <c r="H19" i="4"/>
  <c r="H26" i="4"/>
  <c r="H13" i="4"/>
  <c r="F13" i="4"/>
  <c r="G13" i="4"/>
  <c r="H16" i="4"/>
  <c r="H17" i="4"/>
  <c r="H21" i="4"/>
  <c r="H28" i="4"/>
  <c r="H25" i="4"/>
  <c r="D20" i="4"/>
  <c r="H20" i="4" s="1"/>
  <c r="G20" i="4"/>
  <c r="F16" i="4"/>
  <c r="F17" i="4"/>
  <c r="F18" i="4"/>
  <c r="F19" i="4"/>
  <c r="F20" i="4"/>
  <c r="F21" i="4"/>
  <c r="F25" i="4"/>
  <c r="F26" i="4"/>
  <c r="F27" i="4"/>
  <c r="F28" i="4"/>
  <c r="G17" i="4"/>
  <c r="G19" i="4"/>
  <c r="G21" i="4"/>
  <c r="G25" i="4"/>
  <c r="G26" i="4"/>
  <c r="G27" i="4"/>
  <c r="G28" i="4"/>
  <c r="G16" i="4"/>
  <c r="G18" i="4"/>
  <c r="D11" i="4"/>
  <c r="H11" i="4" s="1"/>
  <c r="G11" i="4"/>
  <c r="F11" i="4"/>
  <c r="D12" i="4"/>
  <c r="H12" i="4" s="1"/>
  <c r="G12" i="4"/>
  <c r="D3" i="4"/>
  <c r="H3" i="4" s="1"/>
  <c r="G3" i="4"/>
  <c r="F12" i="4"/>
  <c r="F3" i="4"/>
  <c r="D10" i="4"/>
  <c r="H10" i="4" s="1"/>
  <c r="G10" i="4"/>
  <c r="D14" i="4"/>
  <c r="H14" i="4" s="1"/>
  <c r="G14" i="4"/>
  <c r="R39" i="4"/>
  <c r="Q39" i="4"/>
  <c r="W49" i="4"/>
  <c r="W33" i="4"/>
  <c r="W36" i="4" s="1"/>
  <c r="W32" i="4"/>
  <c r="W40" i="4"/>
  <c r="S39" i="4" l="1"/>
  <c r="S40" i="4" s="1"/>
  <c r="S42" i="4" s="1"/>
  <c r="W34" i="4"/>
  <c r="W38" i="4"/>
  <c r="W39" i="4" s="1"/>
  <c r="W42" i="4" s="1"/>
  <c r="W45" i="4" s="1"/>
  <c r="S41" i="4" l="1"/>
  <c r="W51" i="4" l="1"/>
  <c r="W47" i="4"/>
</calcChain>
</file>

<file path=xl/sharedStrings.xml><?xml version="1.0" encoding="utf-8"?>
<sst xmlns="http://schemas.openxmlformats.org/spreadsheetml/2006/main" count="49" uniqueCount="42">
  <si>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</si>
  <si>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</si>
  <si>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</si>
  <si>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</si>
  <si>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</si>
  <si>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</si>
  <si>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</si>
  <si>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</si>
  <si>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</si>
  <si>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</si>
  <si>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</si>
  <si>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</si>
  <si>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</si>
  <si>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</si>
  <si>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</si>
  <si>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</si>
  <si>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</si>
  <si>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</si>
  <si>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</si>
  <si>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</si>
  <si>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</si>
  <si>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</si>
  <si>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</si>
  <si>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</si>
  <si>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</si>
  <si>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</si>
  <si>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</si>
  <si>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</si>
  <si>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</si>
  <si>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</si>
  <si>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</si>
  <si>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</si>
  <si>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</si>
  <si>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</si>
  <si>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</si>
  <si>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</si>
  <si>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</si>
  <si>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</si>
  <si>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</si>
  <si>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>State Bank Of India ( RACPC Ghatkopar (West) - SUSHANT SUBHASH THORAT</t>
  </si>
  <si>
    <t>Agree CA</t>
  </si>
  <si>
    <t>As per Rera Certi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</si>
</sst>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43" fontId="0" fillId="0" borderId="0" xfId="0" applyNumberFormat="1"/>
    <xf numFmtId="43" fontId="2" fillId="0" borderId="0" xfId="0" applyNumberFormat="1" applyFont="1"/>
    <xf numFmtId="0" fontId="8" fillId="0" borderId="1" xfId="0" applyFont="1" applyBorder="1"/>
    <xf numFmtId="43" fontId="8" fillId="0" borderId="0" xfId="1" applyFont="1" applyBorder="1"/>
    <xf numFmtId="43" fontId="9" fillId="0" borderId="0" xfId="1" applyFont="1" applyBorder="1"/>
    <xf numFmtId="43" fontId="9" fillId="3" borderId="0" xfId="1" applyFont="1" applyFill="1" applyBorder="1"/>
    <xf numFmtId="0" fontId="8" fillId="0" borderId="1" xfId="0" applyFont="1" applyBorder="1" applyAlignment="1">
      <alignment wrapText="1"/>
    </xf>
    <xf numFmtId="43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43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43" fontId="9" fillId="0" borderId="0" xfId="0" applyNumberFormat="1" applyFont="1"/>
    <xf numFmtId="0" fontId="11" fillId="0" borderId="1" xfId="0" applyFont="1" applyBorder="1"/>
    <xf numFmtId="43" fontId="12" fillId="0" borderId="0" xfId="0" applyNumberFormat="1" applyFont="1"/>
    <xf numFmtId="43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43" fontId="12" fillId="0" borderId="3" xfId="0" applyNumberFormat="1" applyFont="1" applyBorder="1"/>
    <xf numFmtId="0" fontId="12" fillId="0" borderId="1" xfId="0" applyFont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220297</xdr:colOff>
      <xdr:row>38</xdr:row>
      <xdr:rowOff>172420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89984B-F4C9-42DD-8F93-1204FBF321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754697" cy="69542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15</xdr:col>
      <xdr:colOff>77402</xdr:colOff>
      <xdr:row>45</xdr:row>
      <xdr:rowOff>39142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59B132-39DC-48B2-BE93-CA91867D8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8611802" cy="74686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296507</xdr:colOff>
      <xdr:row>39</xdr:row>
      <xdr:rowOff>86747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8C5492-DDD0-41C9-99F7-6DB8BEE90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830907" cy="73257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267928</xdr:colOff>
      <xdr:row>39</xdr:row>
      <xdr:rowOff>115280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A490A6-181D-456C-8B99-80582A2C8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802328" cy="7020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1"/>
  <sheetViews>
    <sheetView tabSelected="1" topLeftCell="A28" zoomScaleNormal="100" workbookViewId="0">
      <selection activeCell="U55" sqref="U55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1" t="s">
        <v>35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/>
      <c r="T2"/>
    </row>
    <row r="3" spans="1:20" s="46" customFormat="1" x14ac:dyDescent="0.25">
      <c r="A3" s="44">
        <f t="shared" ref="A3:A14" si="0">N3</f>
        <v>0</v>
      </c>
      <c r="B3" s="44">
        <f t="shared" ref="B3:B14" si="1">Q3</f>
        <v>460</v>
      </c>
      <c r="C3" s="44">
        <f>B3*1.2</f>
        <v>552</v>
      </c>
      <c r="D3" s="44">
        <f t="shared" ref="D3:D14" si="2">C3*1.2</f>
        <v>662.4</v>
      </c>
      <c r="E3" s="45">
        <f t="shared" ref="E3:E14" si="3">R3</f>
        <v>8385800</v>
      </c>
      <c r="F3" s="44">
        <f t="shared" ref="F3:F14" si="4">ROUND((E3/B3),0)</f>
        <v>18230</v>
      </c>
      <c r="G3" s="44">
        <f t="shared" ref="G3:G14" si="5">ROUND((E3/C3),0)</f>
        <v>15192</v>
      </c>
      <c r="H3" s="44">
        <f t="shared" ref="H3:H14" si="6">ROUND((E3/D3),0)</f>
        <v>12660</v>
      </c>
      <c r="I3" s="44" t="e">
        <f>#REF!</f>
        <v>#REF!</v>
      </c>
      <c r="J3" s="44">
        <f t="shared" ref="J3:J14" si="7">S3</f>
        <v>0</v>
      </c>
      <c r="O3" s="46">
        <v>0</v>
      </c>
      <c r="P3" s="46">
        <f t="shared" ref="P3:Q14" si="8">O3/1.2</f>
        <v>0</v>
      </c>
      <c r="Q3" s="46">
        <v>460</v>
      </c>
      <c r="R3" s="47">
        <v>8385800</v>
      </c>
    </row>
    <row r="4" spans="1:20" x14ac:dyDescent="0.25">
      <c r="A4" s="4">
        <f t="shared" ref="A4:A9" si="9">N4</f>
        <v>0</v>
      </c>
      <c r="B4" s="4">
        <f t="shared" ref="B4:B9" si="10">Q4</f>
        <v>460</v>
      </c>
      <c r="C4" s="4">
        <f t="shared" ref="C4:C9" si="11">B4*1.2</f>
        <v>552</v>
      </c>
      <c r="D4" s="4">
        <f t="shared" ref="D4:D9" si="12">C4*1.2</f>
        <v>662.4</v>
      </c>
      <c r="E4" s="5">
        <f t="shared" ref="E4:E9" si="13">R4</f>
        <v>8368500</v>
      </c>
      <c r="F4" s="9">
        <f t="shared" ref="F4:F9" si="14">ROUND((E4/B4),0)</f>
        <v>18192</v>
      </c>
      <c r="G4" s="9">
        <f t="shared" ref="G4:G9" si="15">ROUND((E4/C4),0)</f>
        <v>15160</v>
      </c>
      <c r="H4" s="9">
        <f t="shared" ref="H4:H9" si="16">ROUND((E4/D4),0)</f>
        <v>12634</v>
      </c>
      <c r="I4" s="4" t="e">
        <f>#REF!</f>
        <v>#REF!</v>
      </c>
      <c r="J4" s="4">
        <f t="shared" ref="J4:J9" si="17">S4</f>
        <v>0</v>
      </c>
      <c r="O4">
        <v>0</v>
      </c>
      <c r="P4">
        <f t="shared" ref="P4:P9" si="18">O4/1.2</f>
        <v>0</v>
      </c>
      <c r="Q4">
        <v>460</v>
      </c>
      <c r="R4" s="2">
        <v>8368500</v>
      </c>
    </row>
    <row r="5" spans="1:20" x14ac:dyDescent="0.25">
      <c r="A5" s="4">
        <f t="shared" si="9"/>
        <v>0</v>
      </c>
      <c r="B5" s="4">
        <f t="shared" si="10"/>
        <v>0</v>
      </c>
      <c r="C5" s="4">
        <f t="shared" si="11"/>
        <v>0</v>
      </c>
      <c r="D5" s="4">
        <f t="shared" si="12"/>
        <v>0</v>
      </c>
      <c r="E5" s="5">
        <f t="shared" si="13"/>
        <v>0</v>
      </c>
      <c r="F5" s="9" t="e">
        <f t="shared" si="14"/>
        <v>#DIV/0!</v>
      </c>
      <c r="G5" s="9" t="e">
        <f t="shared" si="15"/>
        <v>#DIV/0!</v>
      </c>
      <c r="H5" s="9" t="e">
        <f t="shared" si="16"/>
        <v>#DIV/0!</v>
      </c>
      <c r="I5" s="4" t="e">
        <f>#REF!</f>
        <v>#REF!</v>
      </c>
      <c r="J5" s="4">
        <f t="shared" si="17"/>
        <v>0</v>
      </c>
      <c r="O5">
        <v>0</v>
      </c>
      <c r="P5">
        <f t="shared" si="18"/>
        <v>0</v>
      </c>
      <c r="Q5">
        <f t="shared" ref="Q5:Q9" si="19">P5/1.2</f>
        <v>0</v>
      </c>
      <c r="R5" s="2">
        <v>0</v>
      </c>
    </row>
    <row r="6" spans="1:20" x14ac:dyDescent="0.25">
      <c r="A6" s="4">
        <f t="shared" si="9"/>
        <v>0</v>
      </c>
      <c r="B6" s="4">
        <f t="shared" si="10"/>
        <v>0</v>
      </c>
      <c r="C6" s="4">
        <f t="shared" si="11"/>
        <v>0</v>
      </c>
      <c r="D6" s="4">
        <f t="shared" si="12"/>
        <v>0</v>
      </c>
      <c r="E6" s="5">
        <f t="shared" si="13"/>
        <v>0</v>
      </c>
      <c r="F6" s="9" t="e">
        <f t="shared" si="14"/>
        <v>#DIV/0!</v>
      </c>
      <c r="G6" s="9" t="e">
        <f t="shared" si="15"/>
        <v>#DIV/0!</v>
      </c>
      <c r="H6" s="9" t="e">
        <f t="shared" si="16"/>
        <v>#DIV/0!</v>
      </c>
      <c r="I6" s="4" t="e">
        <f>#REF!</f>
        <v>#REF!</v>
      </c>
      <c r="J6" s="4">
        <f t="shared" si="17"/>
        <v>0</v>
      </c>
      <c r="O6">
        <v>0</v>
      </c>
      <c r="P6">
        <f t="shared" si="18"/>
        <v>0</v>
      </c>
      <c r="Q6">
        <f t="shared" si="19"/>
        <v>0</v>
      </c>
      <c r="R6" s="2">
        <v>0</v>
      </c>
    </row>
    <row r="7" spans="1:20" x14ac:dyDescent="0.25">
      <c r="A7" s="4">
        <f t="shared" si="9"/>
        <v>0</v>
      </c>
      <c r="B7" s="4">
        <f t="shared" si="10"/>
        <v>0</v>
      </c>
      <c r="C7" s="4">
        <f t="shared" si="11"/>
        <v>0</v>
      </c>
      <c r="D7" s="4">
        <f t="shared" si="12"/>
        <v>0</v>
      </c>
      <c r="E7" s="5">
        <f t="shared" si="13"/>
        <v>0</v>
      </c>
      <c r="F7" s="9" t="e">
        <f t="shared" si="14"/>
        <v>#DIV/0!</v>
      </c>
      <c r="G7" s="9" t="e">
        <f t="shared" si="15"/>
        <v>#DIV/0!</v>
      </c>
      <c r="H7" s="9" t="e">
        <f t="shared" si="16"/>
        <v>#DIV/0!</v>
      </c>
      <c r="I7" s="4" t="e">
        <f>#REF!</f>
        <v>#REF!</v>
      </c>
      <c r="J7" s="4">
        <f t="shared" si="17"/>
        <v>0</v>
      </c>
      <c r="O7">
        <v>0</v>
      </c>
      <c r="P7">
        <f t="shared" si="18"/>
        <v>0</v>
      </c>
      <c r="Q7">
        <f t="shared" si="19"/>
        <v>0</v>
      </c>
      <c r="R7" s="2">
        <v>0</v>
      </c>
    </row>
    <row r="8" spans="1:20" x14ac:dyDescent="0.25">
      <c r="A8" s="4">
        <f t="shared" si="9"/>
        <v>0</v>
      </c>
      <c r="B8" s="4">
        <f t="shared" si="10"/>
        <v>0</v>
      </c>
      <c r="C8" s="4">
        <f t="shared" si="11"/>
        <v>0</v>
      </c>
      <c r="D8" s="4">
        <f t="shared" si="12"/>
        <v>0</v>
      </c>
      <c r="E8" s="5">
        <f t="shared" si="13"/>
        <v>0</v>
      </c>
      <c r="F8" s="9" t="e">
        <f t="shared" si="14"/>
        <v>#DIV/0!</v>
      </c>
      <c r="G8" s="9" t="e">
        <f t="shared" si="15"/>
        <v>#DIV/0!</v>
      </c>
      <c r="H8" s="9" t="e">
        <f t="shared" si="16"/>
        <v>#DIV/0!</v>
      </c>
      <c r="I8" s="4" t="e">
        <f>#REF!</f>
        <v>#REF!</v>
      </c>
      <c r="J8" s="4">
        <f t="shared" si="17"/>
        <v>0</v>
      </c>
      <c r="O8">
        <v>0</v>
      </c>
      <c r="P8">
        <f t="shared" si="18"/>
        <v>0</v>
      </c>
      <c r="Q8">
        <f t="shared" si="19"/>
        <v>0</v>
      </c>
      <c r="R8" s="2">
        <v>0</v>
      </c>
    </row>
    <row r="9" spans="1:20" x14ac:dyDescent="0.25">
      <c r="A9" s="4">
        <f t="shared" si="9"/>
        <v>0</v>
      </c>
      <c r="B9" s="4">
        <f t="shared" si="10"/>
        <v>0</v>
      </c>
      <c r="C9" s="4">
        <f t="shared" si="11"/>
        <v>0</v>
      </c>
      <c r="D9" s="4">
        <f t="shared" si="12"/>
        <v>0</v>
      </c>
      <c r="E9" s="5">
        <f t="shared" si="13"/>
        <v>0</v>
      </c>
      <c r="F9" s="9" t="e">
        <f t="shared" si="14"/>
        <v>#DIV/0!</v>
      </c>
      <c r="G9" s="9" t="e">
        <f t="shared" si="15"/>
        <v>#DIV/0!</v>
      </c>
      <c r="H9" s="9" t="e">
        <f t="shared" si="16"/>
        <v>#DIV/0!</v>
      </c>
      <c r="I9" s="4" t="e">
        <f>#REF!</f>
        <v>#REF!</v>
      </c>
      <c r="J9" s="4">
        <f t="shared" si="17"/>
        <v>0</v>
      </c>
      <c r="O9">
        <v>0</v>
      </c>
      <c r="P9">
        <f t="shared" si="18"/>
        <v>0</v>
      </c>
      <c r="Q9">
        <f t="shared" si="19"/>
        <v>0</v>
      </c>
      <c r="R9" s="2">
        <v>0</v>
      </c>
    </row>
    <row r="10" spans="1:20" x14ac:dyDescent="0.25">
      <c r="A10" s="4">
        <f t="shared" si="0"/>
        <v>0</v>
      </c>
      <c r="B10" s="4">
        <f t="shared" si="1"/>
        <v>0</v>
      </c>
      <c r="C10" s="4">
        <f t="shared" ref="C10:C14" si="20">B10*1.2</f>
        <v>0</v>
      </c>
      <c r="D10" s="4">
        <f t="shared" si="2"/>
        <v>0</v>
      </c>
      <c r="E10" s="5">
        <f t="shared" si="3"/>
        <v>0</v>
      </c>
      <c r="F10" s="9" t="e">
        <f t="shared" si="4"/>
        <v>#DIV/0!</v>
      </c>
      <c r="G10" s="9" t="e">
        <f t="shared" si="5"/>
        <v>#DIV/0!</v>
      </c>
      <c r="H10" s="9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8"/>
        <v>0</v>
      </c>
      <c r="R10" s="2">
        <v>0</v>
      </c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20"/>
        <v>0</v>
      </c>
      <c r="D11" s="4">
        <f t="shared" si="2"/>
        <v>0</v>
      </c>
      <c r="E11" s="5">
        <f t="shared" si="3"/>
        <v>0</v>
      </c>
      <c r="F11" s="9" t="e">
        <f t="shared" si="4"/>
        <v>#DIV/0!</v>
      </c>
      <c r="G11" s="9" t="e">
        <f t="shared" si="5"/>
        <v>#DIV/0!</v>
      </c>
      <c r="H11" s="9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8"/>
        <v>0</v>
      </c>
      <c r="R11" s="2">
        <v>0</v>
      </c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20"/>
        <v>0</v>
      </c>
      <c r="D12" s="4">
        <f t="shared" si="2"/>
        <v>0</v>
      </c>
      <c r="E12" s="5">
        <f t="shared" si="3"/>
        <v>0</v>
      </c>
      <c r="F12" s="9" t="e">
        <f t="shared" si="4"/>
        <v>#DIV/0!</v>
      </c>
      <c r="G12" s="9" t="e">
        <f t="shared" si="5"/>
        <v>#DIV/0!</v>
      </c>
      <c r="H12" s="9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8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20"/>
        <v>0</v>
      </c>
      <c r="D14" s="4">
        <f t="shared" si="2"/>
        <v>0</v>
      </c>
      <c r="E14" s="5">
        <f t="shared" si="3"/>
        <v>0</v>
      </c>
      <c r="F14" s="9" t="e">
        <f t="shared" si="4"/>
        <v>#DIV/0!</v>
      </c>
      <c r="G14" s="9" t="e">
        <f t="shared" si="5"/>
        <v>#DIV/0!</v>
      </c>
      <c r="H14" s="9" t="e">
        <f t="shared" si="6"/>
        <v>#DIV/0!</v>
      </c>
      <c r="I14" s="4" t="e">
        <f>#REF!</f>
        <v>#REF!</v>
      </c>
      <c r="J14" s="4">
        <f t="shared" si="7"/>
        <v>0</v>
      </c>
      <c r="O14">
        <v>0</v>
      </c>
      <c r="P14">
        <f t="shared" si="8"/>
        <v>0</v>
      </c>
      <c r="Q14">
        <f t="shared" si="8"/>
        <v>0</v>
      </c>
      <c r="R14" s="2">
        <v>0</v>
      </c>
    </row>
    <row r="15" spans="1:20" ht="36.75" customHeight="1" x14ac:dyDescent="0.25">
      <c r="A15" s="41" t="s">
        <v>36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</row>
    <row r="16" spans="1:20" s="46" customFormat="1" x14ac:dyDescent="0.25">
      <c r="A16" s="44">
        <f t="shared" ref="A16:A28" si="32">N16</f>
        <v>0</v>
      </c>
      <c r="B16" s="44">
        <f t="shared" ref="B16:B28" si="33">Q16</f>
        <v>484.16666666666669</v>
      </c>
      <c r="C16" s="44">
        <f>B16*1.2</f>
        <v>581</v>
      </c>
      <c r="D16" s="44">
        <f t="shared" ref="D16:D28" si="34">C16*1.2</f>
        <v>697.19999999999993</v>
      </c>
      <c r="E16" s="45">
        <f t="shared" ref="E16:E28" si="35">R16</f>
        <v>12600000</v>
      </c>
      <c r="F16" s="44">
        <f t="shared" ref="F16:F28" si="36">ROUND((E16/B16),0)</f>
        <v>26024</v>
      </c>
      <c r="G16" s="44">
        <f t="shared" ref="G16:G28" si="37">ROUND((E16/C16),0)</f>
        <v>21687</v>
      </c>
      <c r="H16" s="44">
        <f t="shared" ref="H16:H28" si="38">ROUND((E16/D16),0)</f>
        <v>18072</v>
      </c>
      <c r="I16" s="44" t="e">
        <f>#REF!</f>
        <v>#REF!</v>
      </c>
      <c r="J16" s="44">
        <f t="shared" ref="J16:J28" si="39">S16</f>
        <v>0</v>
      </c>
      <c r="O16" s="46">
        <v>0</v>
      </c>
      <c r="P16" s="46">
        <v>581</v>
      </c>
      <c r="Q16" s="46">
        <f t="shared" ref="P16:Q28" si="40">P16/1.2</f>
        <v>484.16666666666669</v>
      </c>
      <c r="R16" s="47">
        <v>12600000</v>
      </c>
    </row>
    <row r="17" spans="1:24" s="46" customFormat="1" x14ac:dyDescent="0.25">
      <c r="A17" s="44">
        <f t="shared" si="32"/>
        <v>0</v>
      </c>
      <c r="B17" s="44">
        <f t="shared" si="33"/>
        <v>507.5</v>
      </c>
      <c r="C17" s="44">
        <f t="shared" ref="C17:C28" si="41">B17*1.2</f>
        <v>609</v>
      </c>
      <c r="D17" s="44">
        <f t="shared" si="34"/>
        <v>730.8</v>
      </c>
      <c r="E17" s="45">
        <f t="shared" si="35"/>
        <v>14000000</v>
      </c>
      <c r="F17" s="44">
        <f t="shared" si="36"/>
        <v>27586</v>
      </c>
      <c r="G17" s="44">
        <f t="shared" si="37"/>
        <v>22989</v>
      </c>
      <c r="H17" s="44">
        <f t="shared" si="38"/>
        <v>19157</v>
      </c>
      <c r="I17" s="44" t="e">
        <f>#REF!</f>
        <v>#REF!</v>
      </c>
      <c r="J17" s="44">
        <f t="shared" si="39"/>
        <v>0</v>
      </c>
      <c r="O17" s="46">
        <v>0</v>
      </c>
      <c r="P17" s="46">
        <v>609</v>
      </c>
      <c r="Q17" s="46">
        <f t="shared" si="40"/>
        <v>507.5</v>
      </c>
      <c r="R17" s="47">
        <v>14000000</v>
      </c>
    </row>
    <row r="18" spans="1:24" x14ac:dyDescent="0.25">
      <c r="A18" s="4">
        <f t="shared" si="32"/>
        <v>0</v>
      </c>
      <c r="B18" s="4">
        <f t="shared" si="33"/>
        <v>0</v>
      </c>
      <c r="C18" s="4">
        <f t="shared" si="41"/>
        <v>0</v>
      </c>
      <c r="D18" s="4">
        <f t="shared" si="34"/>
        <v>0</v>
      </c>
      <c r="E18" s="5">
        <f t="shared" si="35"/>
        <v>0</v>
      </c>
      <c r="F18" s="9" t="e">
        <f t="shared" si="36"/>
        <v>#DIV/0!</v>
      </c>
      <c r="G18" s="9" t="e">
        <f t="shared" si="37"/>
        <v>#DIV/0!</v>
      </c>
      <c r="H18" s="9" t="e">
        <f t="shared" si="38"/>
        <v>#DIV/0!</v>
      </c>
      <c r="I18" s="4" t="e">
        <f>#REF!</f>
        <v>#REF!</v>
      </c>
      <c r="J18" s="4">
        <f t="shared" si="39"/>
        <v>0</v>
      </c>
      <c r="O18">
        <v>0</v>
      </c>
      <c r="P18">
        <f t="shared" si="40"/>
        <v>0</v>
      </c>
      <c r="Q18">
        <f t="shared" si="40"/>
        <v>0</v>
      </c>
      <c r="R18" s="2">
        <v>0</v>
      </c>
    </row>
    <row r="19" spans="1:24" x14ac:dyDescent="0.25">
      <c r="A19" s="4">
        <f t="shared" si="32"/>
        <v>0</v>
      </c>
      <c r="B19" s="4">
        <f t="shared" si="33"/>
        <v>0</v>
      </c>
      <c r="C19" s="4">
        <f t="shared" si="41"/>
        <v>0</v>
      </c>
      <c r="D19" s="4">
        <f t="shared" si="34"/>
        <v>0</v>
      </c>
      <c r="E19" s="5">
        <f t="shared" si="35"/>
        <v>0</v>
      </c>
      <c r="F19" s="9" t="e">
        <f t="shared" si="36"/>
        <v>#DIV/0!</v>
      </c>
      <c r="G19" s="9" t="e">
        <f t="shared" si="37"/>
        <v>#DIV/0!</v>
      </c>
      <c r="H19" s="9" t="e">
        <f t="shared" si="38"/>
        <v>#DIV/0!</v>
      </c>
      <c r="I19" s="4" t="e">
        <f>#REF!</f>
        <v>#REF!</v>
      </c>
      <c r="J19" s="4">
        <f t="shared" si="39"/>
        <v>0</v>
      </c>
      <c r="O19">
        <v>0</v>
      </c>
      <c r="P19">
        <f t="shared" si="40"/>
        <v>0</v>
      </c>
      <c r="Q19">
        <f t="shared" si="40"/>
        <v>0</v>
      </c>
      <c r="R19" s="2">
        <v>0</v>
      </c>
    </row>
    <row r="20" spans="1:24" x14ac:dyDescent="0.25">
      <c r="A20" s="4">
        <f t="shared" si="32"/>
        <v>0</v>
      </c>
      <c r="B20" s="4">
        <f t="shared" si="33"/>
        <v>0</v>
      </c>
      <c r="C20" s="4">
        <f t="shared" si="41"/>
        <v>0</v>
      </c>
      <c r="D20" s="4">
        <f t="shared" si="34"/>
        <v>0</v>
      </c>
      <c r="E20" s="5">
        <f t="shared" si="35"/>
        <v>0</v>
      </c>
      <c r="F20" s="9" t="e">
        <f t="shared" si="36"/>
        <v>#DIV/0!</v>
      </c>
      <c r="G20" s="9" t="e">
        <f t="shared" si="37"/>
        <v>#DIV/0!</v>
      </c>
      <c r="H20" s="9" t="e">
        <f t="shared" si="38"/>
        <v>#DIV/0!</v>
      </c>
      <c r="I20" s="4" t="e">
        <f>#REF!</f>
        <v>#REF!</v>
      </c>
      <c r="J20" s="4">
        <f t="shared" si="39"/>
        <v>0</v>
      </c>
      <c r="O20">
        <v>0</v>
      </c>
      <c r="P20">
        <f t="shared" si="40"/>
        <v>0</v>
      </c>
      <c r="Q20">
        <f t="shared" si="40"/>
        <v>0</v>
      </c>
      <c r="R20" s="2">
        <v>0</v>
      </c>
    </row>
    <row r="21" spans="1:24" x14ac:dyDescent="0.25">
      <c r="A21" s="4">
        <f t="shared" si="32"/>
        <v>0</v>
      </c>
      <c r="B21" s="4">
        <f t="shared" si="33"/>
        <v>0</v>
      </c>
      <c r="C21" s="4">
        <f t="shared" si="41"/>
        <v>0</v>
      </c>
      <c r="D21" s="4">
        <f t="shared" si="34"/>
        <v>0</v>
      </c>
      <c r="E21" s="5">
        <f t="shared" si="35"/>
        <v>0</v>
      </c>
      <c r="F21" s="9" t="e">
        <f t="shared" si="36"/>
        <v>#DIV/0!</v>
      </c>
      <c r="G21" s="9" t="e">
        <f t="shared" si="37"/>
        <v>#DIV/0!</v>
      </c>
      <c r="H21" s="9" t="e">
        <f t="shared" si="38"/>
        <v>#DIV/0!</v>
      </c>
      <c r="I21" s="4" t="e">
        <f>#REF!</f>
        <v>#REF!</v>
      </c>
      <c r="J21" s="44">
        <f t="shared" si="39"/>
        <v>0</v>
      </c>
      <c r="O21">
        <v>0</v>
      </c>
      <c r="P21">
        <f t="shared" si="40"/>
        <v>0</v>
      </c>
      <c r="Q21">
        <f t="shared" si="40"/>
        <v>0</v>
      </c>
      <c r="R21" s="2">
        <v>0</v>
      </c>
    </row>
    <row r="22" spans="1:24" x14ac:dyDescent="0.25">
      <c r="A22" s="4">
        <f t="shared" ref="A22:A24" si="42">N22</f>
        <v>0</v>
      </c>
      <c r="B22" s="4">
        <f t="shared" ref="B22:B24" si="43">Q22</f>
        <v>0</v>
      </c>
      <c r="C22" s="4">
        <f t="shared" ref="C22:C24" si="44">B22*1.2</f>
        <v>0</v>
      </c>
      <c r="D22" s="4">
        <f t="shared" ref="D22:D24" si="45">C22*1.2</f>
        <v>0</v>
      </c>
      <c r="E22" s="5">
        <f t="shared" ref="E22:E24" si="46">R22</f>
        <v>0</v>
      </c>
      <c r="F22" s="9" t="e">
        <f t="shared" ref="F22:F24" si="47">ROUND((E22/B22),0)</f>
        <v>#DIV/0!</v>
      </c>
      <c r="G22" s="9" t="e">
        <f t="shared" ref="G22:G24" si="48">ROUND((E22/C22),0)</f>
        <v>#DIV/0!</v>
      </c>
      <c r="H22" s="9" t="e">
        <f t="shared" ref="H22:H24" si="49">ROUND((E22/D22),0)</f>
        <v>#DIV/0!</v>
      </c>
      <c r="I22" s="4" t="e">
        <f>#REF!</f>
        <v>#REF!</v>
      </c>
      <c r="J22" s="4">
        <f t="shared" ref="J22:J24" si="50">S22</f>
        <v>0</v>
      </c>
      <c r="O22">
        <v>0</v>
      </c>
      <c r="P22">
        <f t="shared" ref="P22:P24" si="51">O22/1.2</f>
        <v>0</v>
      </c>
      <c r="Q22">
        <f t="shared" ref="Q22:Q24" si="52">P22/1.2</f>
        <v>0</v>
      </c>
      <c r="R22" s="2">
        <v>0</v>
      </c>
    </row>
    <row r="23" spans="1:24" x14ac:dyDescent="0.25">
      <c r="A23" s="4">
        <f t="shared" si="42"/>
        <v>0</v>
      </c>
      <c r="B23" s="4">
        <f t="shared" si="43"/>
        <v>0</v>
      </c>
      <c r="C23" s="4">
        <f t="shared" si="44"/>
        <v>0</v>
      </c>
      <c r="D23" s="4">
        <f t="shared" si="45"/>
        <v>0</v>
      </c>
      <c r="E23" s="5">
        <f t="shared" si="46"/>
        <v>0</v>
      </c>
      <c r="F23" s="9" t="e">
        <f t="shared" si="47"/>
        <v>#DIV/0!</v>
      </c>
      <c r="G23" s="9" t="e">
        <f t="shared" si="48"/>
        <v>#DIV/0!</v>
      </c>
      <c r="H23" s="9" t="e">
        <f t="shared" si="49"/>
        <v>#DIV/0!</v>
      </c>
      <c r="I23" s="4" t="e">
        <f>#REF!</f>
        <v>#REF!</v>
      </c>
      <c r="J23" s="4">
        <f t="shared" si="50"/>
        <v>0</v>
      </c>
      <c r="O23">
        <v>0</v>
      </c>
      <c r="P23">
        <f t="shared" si="51"/>
        <v>0</v>
      </c>
      <c r="Q23">
        <f t="shared" si="52"/>
        <v>0</v>
      </c>
      <c r="R23" s="2">
        <v>0</v>
      </c>
    </row>
    <row r="24" spans="1:24" x14ac:dyDescent="0.25">
      <c r="A24" s="4">
        <f t="shared" si="42"/>
        <v>0</v>
      </c>
      <c r="B24" s="4">
        <f t="shared" si="43"/>
        <v>0</v>
      </c>
      <c r="C24" s="4">
        <f t="shared" si="44"/>
        <v>0</v>
      </c>
      <c r="D24" s="4">
        <f t="shared" si="45"/>
        <v>0</v>
      </c>
      <c r="E24" s="5">
        <f t="shared" si="46"/>
        <v>0</v>
      </c>
      <c r="F24" s="9" t="e">
        <f t="shared" si="47"/>
        <v>#DIV/0!</v>
      </c>
      <c r="G24" s="9" t="e">
        <f t="shared" si="48"/>
        <v>#DIV/0!</v>
      </c>
      <c r="H24" s="9" t="e">
        <f t="shared" si="49"/>
        <v>#DIV/0!</v>
      </c>
      <c r="I24" s="4" t="e">
        <f>#REF!</f>
        <v>#REF!</v>
      </c>
      <c r="J24" s="4">
        <f t="shared" si="50"/>
        <v>0</v>
      </c>
      <c r="O24">
        <v>0</v>
      </c>
      <c r="P24">
        <f t="shared" si="51"/>
        <v>0</v>
      </c>
      <c r="Q24">
        <f t="shared" si="52"/>
        <v>0</v>
      </c>
      <c r="R24" s="2">
        <v>0</v>
      </c>
    </row>
    <row r="25" spans="1:24" x14ac:dyDescent="0.25">
      <c r="A25" s="4">
        <f t="shared" si="32"/>
        <v>0</v>
      </c>
      <c r="B25" s="4">
        <f t="shared" si="33"/>
        <v>0</v>
      </c>
      <c r="C25" s="4">
        <f t="shared" si="41"/>
        <v>0</v>
      </c>
      <c r="D25" s="4">
        <f t="shared" si="34"/>
        <v>0</v>
      </c>
      <c r="E25" s="5">
        <f t="shared" si="35"/>
        <v>0</v>
      </c>
      <c r="F25" s="9" t="e">
        <f t="shared" si="36"/>
        <v>#DIV/0!</v>
      </c>
      <c r="G25" s="9" t="e">
        <f t="shared" si="37"/>
        <v>#DIV/0!</v>
      </c>
      <c r="H25" s="9" t="e">
        <f t="shared" si="38"/>
        <v>#DIV/0!</v>
      </c>
      <c r="I25" s="4" t="e">
        <f>#REF!</f>
        <v>#REF!</v>
      </c>
      <c r="J25" s="4">
        <f t="shared" si="39"/>
        <v>0</v>
      </c>
      <c r="O25">
        <v>0</v>
      </c>
      <c r="P25">
        <f t="shared" si="40"/>
        <v>0</v>
      </c>
      <c r="Q25">
        <f t="shared" si="40"/>
        <v>0</v>
      </c>
      <c r="R25" s="2">
        <v>0</v>
      </c>
    </row>
    <row r="26" spans="1:24" x14ac:dyDescent="0.25">
      <c r="A26" s="4">
        <f t="shared" si="32"/>
        <v>0</v>
      </c>
      <c r="B26" s="4">
        <f t="shared" si="33"/>
        <v>0</v>
      </c>
      <c r="C26" s="4">
        <f t="shared" si="41"/>
        <v>0</v>
      </c>
      <c r="D26" s="4">
        <f t="shared" si="34"/>
        <v>0</v>
      </c>
      <c r="E26" s="5">
        <f t="shared" si="35"/>
        <v>0</v>
      </c>
      <c r="F26" s="9" t="e">
        <f t="shared" si="36"/>
        <v>#DIV/0!</v>
      </c>
      <c r="G26" s="9" t="e">
        <f t="shared" si="37"/>
        <v>#DIV/0!</v>
      </c>
      <c r="H26" s="9" t="e">
        <f t="shared" si="38"/>
        <v>#DIV/0!</v>
      </c>
      <c r="I26" s="4" t="e">
        <f>#REF!</f>
        <v>#REF!</v>
      </c>
      <c r="J26" s="4">
        <f t="shared" si="39"/>
        <v>0</v>
      </c>
      <c r="O26">
        <v>0</v>
      </c>
      <c r="P26">
        <f t="shared" si="40"/>
        <v>0</v>
      </c>
      <c r="Q26">
        <f t="shared" si="40"/>
        <v>0</v>
      </c>
      <c r="R26" s="2">
        <v>0</v>
      </c>
    </row>
    <row r="27" spans="1:24" x14ac:dyDescent="0.25">
      <c r="A27" s="4">
        <f t="shared" si="32"/>
        <v>0</v>
      </c>
      <c r="B27" s="4">
        <f t="shared" si="33"/>
        <v>0</v>
      </c>
      <c r="C27" s="4">
        <f t="shared" si="41"/>
        <v>0</v>
      </c>
      <c r="D27" s="4">
        <f t="shared" si="34"/>
        <v>0</v>
      </c>
      <c r="E27" s="5">
        <f t="shared" si="35"/>
        <v>0</v>
      </c>
      <c r="F27" s="9" t="e">
        <f t="shared" si="36"/>
        <v>#DIV/0!</v>
      </c>
      <c r="G27" s="9" t="e">
        <f t="shared" si="37"/>
        <v>#DIV/0!</v>
      </c>
      <c r="H27" s="9" t="e">
        <f t="shared" si="38"/>
        <v>#DIV/0!</v>
      </c>
      <c r="I27" s="4" t="e">
        <f>#REF!</f>
        <v>#REF!</v>
      </c>
      <c r="J27" s="4">
        <f t="shared" si="39"/>
        <v>0</v>
      </c>
      <c r="O27">
        <v>0</v>
      </c>
      <c r="P27">
        <f t="shared" si="40"/>
        <v>0</v>
      </c>
      <c r="Q27">
        <f t="shared" si="40"/>
        <v>0</v>
      </c>
      <c r="R27" s="2">
        <v>0</v>
      </c>
    </row>
    <row r="28" spans="1:24" x14ac:dyDescent="0.25">
      <c r="A28" s="4">
        <f t="shared" si="32"/>
        <v>0</v>
      </c>
      <c r="B28" s="4">
        <f t="shared" si="33"/>
        <v>0</v>
      </c>
      <c r="C28" s="4">
        <f t="shared" si="41"/>
        <v>0</v>
      </c>
      <c r="D28" s="4">
        <f t="shared" si="34"/>
        <v>0</v>
      </c>
      <c r="E28" s="5">
        <f t="shared" si="35"/>
        <v>0</v>
      </c>
      <c r="F28" s="9" t="e">
        <f t="shared" si="36"/>
        <v>#DIV/0!</v>
      </c>
      <c r="G28" s="9" t="e">
        <f t="shared" si="37"/>
        <v>#DIV/0!</v>
      </c>
      <c r="H28" s="9" t="e">
        <f t="shared" si="38"/>
        <v>#DIV/0!</v>
      </c>
      <c r="I28" s="4" t="e">
        <f>#REF!</f>
        <v>#REF!</v>
      </c>
      <c r="J28" s="4">
        <f t="shared" si="39"/>
        <v>0</v>
      </c>
      <c r="O28">
        <v>0</v>
      </c>
      <c r="P28">
        <f t="shared" si="40"/>
        <v>0</v>
      </c>
      <c r="Q28">
        <f t="shared" si="40"/>
        <v>0</v>
      </c>
      <c r="R28" s="2">
        <v>0</v>
      </c>
    </row>
    <row r="29" spans="1:24" ht="15.75" x14ac:dyDescent="0.25">
      <c r="U29" s="17" t="s">
        <v>13</v>
      </c>
      <c r="V29" s="18"/>
      <c r="W29" s="19">
        <v>22000</v>
      </c>
      <c r="X29" s="20" t="s">
        <v>38</v>
      </c>
    </row>
    <row r="30" spans="1:24" ht="38.25" customHeight="1" x14ac:dyDescent="0.25">
      <c r="S30" s="10"/>
      <c r="T30" s="10"/>
      <c r="U30" s="21" t="s">
        <v>14</v>
      </c>
      <c r="V30" s="18"/>
      <c r="W30" s="19">
        <v>2500</v>
      </c>
      <c r="X30" s="22"/>
    </row>
    <row r="31" spans="1:24" ht="15.75" x14ac:dyDescent="0.25">
      <c r="S31" s="10"/>
      <c r="T31" s="10"/>
      <c r="U31" s="17" t="s">
        <v>15</v>
      </c>
      <c r="V31" s="18"/>
      <c r="W31" s="19">
        <f>W29-W30</f>
        <v>19500</v>
      </c>
      <c r="X31" s="22"/>
    </row>
    <row r="32" spans="1:24" ht="15.75" x14ac:dyDescent="0.25">
      <c r="G32" s="6"/>
      <c r="H32" s="6"/>
      <c r="S32" s="10"/>
      <c r="T32" s="10"/>
      <c r="U32" s="17" t="s">
        <v>16</v>
      </c>
      <c r="V32" s="18"/>
      <c r="W32" s="19">
        <f>W30</f>
        <v>2500</v>
      </c>
      <c r="X32" s="22"/>
    </row>
    <row r="33" spans="5:25" ht="15.75" x14ac:dyDescent="0.25">
      <c r="E33" t="s">
        <v>40</v>
      </c>
      <c r="F33" s="7">
        <v>460</v>
      </c>
      <c r="S33" s="10"/>
      <c r="T33" s="10"/>
      <c r="U33" s="17" t="s">
        <v>17</v>
      </c>
      <c r="V33" s="23"/>
      <c r="W33" s="24">
        <f>X33-X34</f>
        <v>-4</v>
      </c>
      <c r="X33" s="25">
        <v>2024</v>
      </c>
    </row>
    <row r="34" spans="5:25" ht="15.75" x14ac:dyDescent="0.25">
      <c r="S34" s="10"/>
      <c r="T34" s="10"/>
      <c r="U34" s="17" t="s">
        <v>18</v>
      </c>
      <c r="V34" s="23"/>
      <c r="W34" s="24">
        <f>W35-W33</f>
        <v>64</v>
      </c>
      <c r="X34" s="24">
        <v>2028</v>
      </c>
      <c r="Y34" t="s">
        <v>41</v>
      </c>
    </row>
    <row r="35" spans="5:25" ht="15.75" x14ac:dyDescent="0.25">
      <c r="S35" s="10"/>
      <c r="T35" s="10"/>
      <c r="U35" s="17" t="s">
        <v>19</v>
      </c>
      <c r="V35" s="23"/>
      <c r="W35" s="24">
        <v>60</v>
      </c>
      <c r="X35" s="24"/>
    </row>
    <row r="36" spans="5:25" ht="39" customHeight="1" x14ac:dyDescent="0.25">
      <c r="P36" s="42" t="s">
        <v>39</v>
      </c>
      <c r="Q36" s="42"/>
      <c r="R36" s="42"/>
      <c r="S36" s="42"/>
      <c r="T36" s="43"/>
      <c r="U36" s="21" t="s">
        <v>20</v>
      </c>
      <c r="V36" s="23"/>
      <c r="W36" s="24">
        <f>90*W33/W35</f>
        <v>-6</v>
      </c>
      <c r="X36" s="24"/>
    </row>
    <row r="37" spans="5:25" ht="15.75" x14ac:dyDescent="0.25">
      <c r="U37" s="17"/>
      <c r="V37" s="26"/>
      <c r="W37" s="27">
        <v>0</v>
      </c>
      <c r="X37" s="27"/>
    </row>
    <row r="38" spans="5:25" ht="15.75" x14ac:dyDescent="0.25">
      <c r="P38" s="14" t="s">
        <v>30</v>
      </c>
      <c r="Q38" s="14" t="s">
        <v>31</v>
      </c>
      <c r="R38" s="14" t="s">
        <v>32</v>
      </c>
      <c r="S38" s="14" t="s">
        <v>33</v>
      </c>
      <c r="T38" s="12"/>
      <c r="U38" s="17" t="s">
        <v>21</v>
      </c>
      <c r="V38" s="18"/>
      <c r="W38" s="19">
        <f>W32*W37</f>
        <v>0</v>
      </c>
      <c r="X38" s="22"/>
    </row>
    <row r="39" spans="5:25" ht="15.75" x14ac:dyDescent="0.25">
      <c r="Q39">
        <f>N27</f>
        <v>0</v>
      </c>
      <c r="R39" s="15">
        <f>N25</f>
        <v>0</v>
      </c>
      <c r="S39" s="15">
        <f>R39*Q39</f>
        <v>0</v>
      </c>
      <c r="U39" s="17" t="s">
        <v>22</v>
      </c>
      <c r="V39" s="18"/>
      <c r="W39" s="19">
        <f>W32-W38</f>
        <v>2500</v>
      </c>
      <c r="X39" s="22"/>
    </row>
    <row r="40" spans="5:25" ht="15.75" x14ac:dyDescent="0.25">
      <c r="R40" s="6" t="s">
        <v>33</v>
      </c>
      <c r="S40" s="16">
        <f>SUM(S39:S39)</f>
        <v>0</v>
      </c>
      <c r="U40" s="17" t="s">
        <v>15</v>
      </c>
      <c r="V40" s="18"/>
      <c r="W40" s="19">
        <f>W31</f>
        <v>19500</v>
      </c>
      <c r="X40" s="22"/>
    </row>
    <row r="41" spans="5:25" ht="15.75" x14ac:dyDescent="0.25">
      <c r="R41" s="6" t="s">
        <v>24</v>
      </c>
      <c r="S41" s="16">
        <f>S40*90%</f>
        <v>0</v>
      </c>
      <c r="U41" s="23"/>
      <c r="V41" s="18"/>
      <c r="W41" s="19"/>
      <c r="X41" s="22"/>
    </row>
    <row r="42" spans="5:25" ht="15.75" x14ac:dyDescent="0.25">
      <c r="R42" s="6" t="s">
        <v>34</v>
      </c>
      <c r="S42" s="16">
        <f>S40*80%</f>
        <v>0</v>
      </c>
      <c r="U42" s="28" t="s">
        <v>23</v>
      </c>
      <c r="V42" s="29"/>
      <c r="W42" s="20">
        <f>W40+W39</f>
        <v>22000</v>
      </c>
      <c r="X42" s="22"/>
    </row>
    <row r="43" spans="5:25" ht="15.75" x14ac:dyDescent="0.25">
      <c r="S43" s="10"/>
      <c r="T43" s="10"/>
      <c r="U43" s="23"/>
      <c r="V43" s="23"/>
      <c r="W43" s="24"/>
      <c r="X43" s="24"/>
    </row>
    <row r="44" spans="5:25" ht="15.75" x14ac:dyDescent="0.25">
      <c r="S44" s="10"/>
      <c r="T44" s="10"/>
      <c r="U44" s="28" t="s">
        <v>37</v>
      </c>
      <c r="V44" s="30"/>
      <c r="W44" s="25">
        <v>460</v>
      </c>
      <c r="X44" s="24"/>
    </row>
    <row r="45" spans="5:25" ht="15.75" x14ac:dyDescent="0.25">
      <c r="P45" s="13" t="s">
        <v>29</v>
      </c>
      <c r="S45" s="10"/>
      <c r="T45" s="11"/>
      <c r="U45" s="17" t="s">
        <v>33</v>
      </c>
      <c r="V45" s="31"/>
      <c r="W45" s="32">
        <f>W42*W44+X46</f>
        <v>10120000</v>
      </c>
      <c r="X45" s="33"/>
    </row>
    <row r="46" spans="5:25" ht="15.75" x14ac:dyDescent="0.25">
      <c r="S46" s="11"/>
      <c r="T46" s="10"/>
      <c r="U46" s="17" t="s">
        <v>24</v>
      </c>
      <c r="V46" s="23"/>
      <c r="W46" s="34">
        <f>W45*0.9</f>
        <v>9108000</v>
      </c>
      <c r="X46" s="35"/>
    </row>
    <row r="47" spans="5:25" ht="15.75" x14ac:dyDescent="0.25">
      <c r="S47" s="10"/>
      <c r="T47" s="10"/>
      <c r="U47" s="17" t="s">
        <v>25</v>
      </c>
      <c r="V47" s="23"/>
      <c r="W47" s="34">
        <f>W45*0.8</f>
        <v>8096000</v>
      </c>
      <c r="X47" s="34"/>
    </row>
    <row r="48" spans="5:25" ht="15.75" x14ac:dyDescent="0.25">
      <c r="O48" s="10"/>
      <c r="P48" s="10"/>
      <c r="Q48" s="10"/>
      <c r="R48" s="10"/>
      <c r="S48" s="10"/>
      <c r="T48" s="10"/>
      <c r="U48" s="17"/>
      <c r="V48" s="23"/>
      <c r="W48" s="36"/>
      <c r="X48" s="24"/>
    </row>
    <row r="49" spans="21:24" ht="15.75" x14ac:dyDescent="0.25">
      <c r="U49" s="37" t="s">
        <v>26</v>
      </c>
      <c r="V49" s="38"/>
      <c r="W49" s="39">
        <f>W30*W44</f>
        <v>1150000</v>
      </c>
      <c r="X49" s="39"/>
    </row>
    <row r="50" spans="21:24" ht="15.75" x14ac:dyDescent="0.25">
      <c r="U50" s="17" t="s">
        <v>27</v>
      </c>
      <c r="V50" s="23"/>
      <c r="W50" s="36"/>
      <c r="X50" s="36"/>
    </row>
    <row r="51" spans="21:24" ht="15.75" x14ac:dyDescent="0.25">
      <c r="U51" s="40" t="s">
        <v>28</v>
      </c>
      <c r="V51" s="36"/>
      <c r="W51" s="34">
        <f>W45*0.025/12</f>
        <v>21083.333333333332</v>
      </c>
      <c r="X51" s="34"/>
    </row>
  </sheetData>
  <mergeCells count="3">
    <mergeCell ref="A15:R15"/>
    <mergeCell ref="A2:R2"/>
    <mergeCell ref="P36:T3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topLeftCell="A4"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0" workbookViewId="0">
      <selection activeCell="T26" sqref="T2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T19" sqref="T19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DESK-108</cp:lastModifiedBy>
  <cp:lastPrinted>2019-11-05T06:14:02Z</cp:lastPrinted>
  <dcterms:created xsi:type="dcterms:W3CDTF">2018-02-17T10:36:41Z</dcterms:created>
  <dcterms:modified xsi:type="dcterms:W3CDTF">2024-05-29T09:36:49Z</dcterms:modified>
</cp:coreProperties>
</file>