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easurement" sheetId="38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9" i="23"/>
  <c r="H21" s="1"/>
  <c r="I15" i="38"/>
  <c r="I11"/>
  <c r="I10"/>
  <c r="I14"/>
  <c r="I12"/>
  <c r="I13"/>
  <c r="I8"/>
  <c r="I9"/>
  <c r="E17" i="25"/>
  <c r="I5" i="38"/>
  <c r="I6"/>
  <c r="I7"/>
  <c r="I4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H20" i="23" l="1"/>
  <c r="C3" i="4"/>
  <c r="D3" s="1"/>
  <c r="H3" s="1"/>
  <c r="F3"/>
  <c r="C7"/>
  <c r="D7" s="1"/>
  <c r="F7"/>
  <c r="C2"/>
  <c r="D2" s="1"/>
  <c r="F2"/>
  <c r="C6"/>
  <c r="D6" s="1"/>
  <c r="F6"/>
  <c r="C10"/>
  <c r="D10" s="1"/>
  <c r="F10"/>
  <c r="C5"/>
  <c r="D5" s="1"/>
  <c r="F5"/>
  <c r="C9"/>
  <c r="D9" s="1"/>
  <c r="H9" s="1"/>
  <c r="F9"/>
  <c r="C4"/>
  <c r="D4" s="1"/>
  <c r="F4"/>
  <c r="C8"/>
  <c r="D8" s="1"/>
  <c r="H8" s="1"/>
  <c r="F8"/>
  <c r="G6"/>
  <c r="G10"/>
  <c r="G4"/>
  <c r="G8"/>
  <c r="G7"/>
  <c r="H2"/>
  <c r="H4"/>
  <c r="H5"/>
  <c r="H6"/>
  <c r="H7"/>
  <c r="H10"/>
  <c r="G5" l="1"/>
  <c r="G3"/>
  <c r="G9"/>
  <c r="G2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1" l="1"/>
  <c r="C20"/>
  <c r="E20" s="1"/>
  <c r="C25"/>
  <c r="B20" l="1"/>
  <c r="J19" i="4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<sst xmlns="http://schemas.openxmlformats.org/spreadsheetml/2006/main" count="141" uniqueCount="104">
  <si>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</si>
  <si>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</si>
  <si>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</si>
  <si>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</si>
  <si>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</si>
  <si>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</si>
  <si>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</si>
  <si>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</si>
  <si>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</si>
  <si>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</si>
  <si>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</si>
  <si>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</si>
  <si>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</si>
  <si>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</si>
  <si>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</si>
  <si>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</si>
  <si>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</si>
  <si>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</si>
  <si>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</si>
  <si>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</si>
  <si>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</si>
  <si>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</si>
  <si>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</si>
  <si>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</si>
  <si>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</si>
  <si>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</si>
  <si>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</si>
  <si>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</si>
  <si>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</si>
  <si>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</si>
  <si>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</si>
  <si>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</si>
  <si>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</si>
  <si>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</si>
  <si>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</si>
  <si>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</si>
  <si>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</si>
  <si>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</si>
  <si>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</si>
  <si>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</si>
  <si>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</si>
  <si>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</si>
  <si>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</si>
  <si>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</si>
  <si>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</si>
  <si>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</si>
  <si>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</si>
  <si>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</si>
  <si>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</si>
  <si>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</si>
  <si>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</si>
  <si>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</si>
  <si>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</si>
  <si>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</si>
  <si>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</si>
  <si>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</si>
  <si>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</si>
  <si>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</si>
  <si>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</si>
  <si>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</si>
  <si>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</si>
  <si>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</si>
  <si>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</si>
  <si>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</si>
  <si>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</si>
  <si>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</si>
  <si>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</si>
  <si>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</si>
  <si>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</si>
  <si>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</si>
  <si>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</si>
  <si>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</si>
  <si>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</si>
  <si>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</si>
  <si>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</si>
  <si>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</si>
  <si>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</si>
  <si>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</si>
  <si>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</si>
  <si>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</si>
  <si>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</si>
  <si>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</si>
  <si>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</si>
  <si>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</si>
  <si>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</si>
  <si>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</si>
  <si>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</si>
  <si>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</si>
  <si>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</si>
  <si>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</si>
  <si>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</si>
  <si>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</si>
  <si>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</si>
  <si>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</si>
  <si>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</si>
  <si>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</si>
  <si>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</si>
  <si>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</si>
  <si>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Hall</t>
  </si>
  <si>
    <t>bed</t>
  </si>
  <si>
    <t>Dinning</t>
  </si>
  <si>
    <t>Tiolet</t>
  </si>
  <si>
    <t>Pass</t>
  </si>
  <si>
    <t>rate on 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</si>
</sst>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142875</xdr:rowOff>
    </xdr:from>
    <xdr:to>
      <xdr:col>10</xdr:col>
      <xdr:colOff>371558</xdr:colOff>
      <xdr:row>19</xdr:row>
      <xdr:rowOff>29461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2950" y="142875"/>
          <a:ext cx="5724608" cy="350608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57978</xdr:colOff>
      <xdr:row>5</xdr:row>
      <xdr:rowOff>91108</xdr:rowOff>
    </xdr:from>
    <xdr:to>
      <xdr:col>14</xdr:col>
      <xdr:colOff>272828</xdr:colOff>
      <xdr:row>25</xdr:row>
      <xdr:rowOff>70596</xdr:rowOff>
    </xdr:to>
    <xdr:pic>
      <xdr:nvPicPr>
        <xdr:cNvPr id="5" name="Picture 4" descr="C:\Users\COMP\Downloads\WhatsApp Image 2023-08-08 at 5.31.40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2543" y="1043608"/>
          <a:ext cx="5731068" cy="3789488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171449</xdr:colOff>
      <xdr:row>9</xdr:row>
      <xdr:rowOff>177312</xdr:rowOff>
    </xdr:from>
    <xdr:to>
      <xdr:col>12</xdr:col>
      <xdr:colOff>423785</xdr:colOff>
      <xdr:row>28</xdr:row>
      <xdr:rowOff>74167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00249" y="1891812"/>
          <a:ext cx="5738736" cy="351635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366347</xdr:colOff>
      <xdr:row>3</xdr:row>
      <xdr:rowOff>36634</xdr:rowOff>
    </xdr:from>
    <xdr:to>
      <xdr:col>12</xdr:col>
      <xdr:colOff>27986</xdr:colOff>
      <xdr:row>23</xdr:row>
      <xdr:rowOff>139696</xdr:rowOff>
    </xdr:to>
    <xdr:pic>
      <xdr:nvPicPr>
        <xdr:cNvPr id="5" name="Picture 4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2616" y="608134"/>
          <a:ext cx="5742985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9" sqref="C9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36405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34370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34370</v>
      </c>
      <c r="D5" s="56" t="s">
        <v>61</v>
      </c>
      <c r="E5" s="57">
        <f>ROUND(C5/10.764,0)</f>
        <v>3193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12000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22370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0.06</v>
      </c>
      <c r="D8" s="98">
        <f>1-C8</f>
        <v>0.94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21028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33028</v>
      </c>
      <c r="D10" s="56" t="s">
        <v>61</v>
      </c>
      <c r="E10" s="57">
        <f>ROUND(C10/10.764,0)</f>
        <v>3068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2018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6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54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873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2678364</v>
      </c>
      <c r="D17" s="71"/>
      <c r="E17" s="71">
        <f>C16*2000</f>
        <v>1746000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C21" sqref="C2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3500</v>
      </c>
      <c r="D3" s="20" t="s">
        <v>103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1500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6</v>
      </c>
      <c r="D7" s="24"/>
      <c r="F7" s="74"/>
      <c r="G7" s="74"/>
    </row>
    <row r="8" spans="1:9">
      <c r="A8" s="15" t="s">
        <v>18</v>
      </c>
      <c r="B8" s="23"/>
      <c r="C8" s="24">
        <f>C9-C7</f>
        <v>54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9</v>
      </c>
      <c r="D10" s="24"/>
      <c r="F10" s="74"/>
      <c r="G10" s="74"/>
    </row>
    <row r="11" spans="1:9">
      <c r="A11" s="15"/>
      <c r="B11" s="25"/>
      <c r="C11" s="26">
        <f>C10%</f>
        <v>0.09</v>
      </c>
      <c r="D11" s="26"/>
      <c r="F11" s="74"/>
      <c r="G11" s="74"/>
    </row>
    <row r="12" spans="1:9">
      <c r="A12" s="15" t="s">
        <v>21</v>
      </c>
      <c r="B12" s="18"/>
      <c r="C12" s="19">
        <f>C6*C11</f>
        <v>180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1820</v>
      </c>
      <c r="D13" s="22"/>
      <c r="F13" s="74"/>
      <c r="G13" s="74"/>
    </row>
    <row r="14" spans="1:9">
      <c r="A14" s="15" t="s">
        <v>15</v>
      </c>
      <c r="B14" s="18"/>
      <c r="C14" s="19">
        <f>C5</f>
        <v>1500</v>
      </c>
      <c r="D14" s="22"/>
      <c r="F14" s="74"/>
      <c r="G14" s="74"/>
    </row>
    <row r="15" spans="1:9">
      <c r="B15" s="18"/>
      <c r="C15" s="19"/>
      <c r="D15" s="22"/>
      <c r="F15" s="74"/>
      <c r="G15" s="74"/>
      <c r="H15">
        <v>2134050</v>
      </c>
    </row>
    <row r="16" spans="1:9">
      <c r="A16" s="27" t="s">
        <v>23</v>
      </c>
      <c r="B16" s="28"/>
      <c r="C16" s="20">
        <f>C14+C13</f>
        <v>3320</v>
      </c>
      <c r="D16" s="20"/>
      <c r="E16" s="60"/>
      <c r="F16" s="74"/>
      <c r="G16" s="74"/>
      <c r="H16">
        <v>500000</v>
      </c>
    </row>
    <row r="17" spans="1:8">
      <c r="B17" s="23"/>
      <c r="C17" s="24"/>
      <c r="D17" s="24"/>
      <c r="F17" s="74"/>
      <c r="G17" s="74"/>
    </row>
    <row r="18" spans="1:8" ht="16.5">
      <c r="A18" s="27" t="s">
        <v>95</v>
      </c>
      <c r="B18" s="7"/>
      <c r="C18" s="72">
        <v>873</v>
      </c>
      <c r="D18" s="72"/>
      <c r="E18" s="73"/>
      <c r="F18" s="74"/>
      <c r="G18" s="74"/>
    </row>
    <row r="19" spans="1:8">
      <c r="A19" s="15"/>
      <c r="B19" s="6"/>
      <c r="C19" s="29">
        <f>C18*C16</f>
        <v>2898360</v>
      </c>
      <c r="D19" s="74" t="s">
        <v>68</v>
      </c>
      <c r="E19" s="29"/>
      <c r="F19" s="74" t="s">
        <v>68</v>
      </c>
      <c r="G19" s="74"/>
      <c r="H19">
        <f>H15+H16</f>
        <v>2634050</v>
      </c>
    </row>
    <row r="20" spans="1:8">
      <c r="A20" s="15"/>
      <c r="B20" s="53">
        <f>C20*90%</f>
        <v>2217245.4</v>
      </c>
      <c r="C20" s="30">
        <f>C19*85%</f>
        <v>2463606</v>
      </c>
      <c r="D20" s="74" t="s">
        <v>24</v>
      </c>
      <c r="E20" s="30">
        <f>C20*90%</f>
        <v>2217245.4</v>
      </c>
      <c r="F20" s="74" t="s">
        <v>24</v>
      </c>
      <c r="G20" s="74"/>
      <c r="H20">
        <f>H19*95%</f>
        <v>2502347.5</v>
      </c>
    </row>
    <row r="21" spans="1:8">
      <c r="A21" s="15"/>
      <c r="C21" s="30">
        <f>C19*70%</f>
        <v>2028851.9999999998</v>
      </c>
      <c r="D21" s="74" t="s">
        <v>25</v>
      </c>
      <c r="E21" s="30"/>
      <c r="F21" s="74" t="s">
        <v>25</v>
      </c>
      <c r="G21" s="74"/>
      <c r="H21">
        <f>H19*80%</f>
        <v>2107240</v>
      </c>
    </row>
    <row r="22" spans="1:8">
      <c r="A22" s="15"/>
      <c r="F22" s="74"/>
      <c r="G22" s="74"/>
    </row>
    <row r="23" spans="1:8">
      <c r="A23" s="31" t="s">
        <v>26</v>
      </c>
      <c r="B23" s="32"/>
      <c r="C23" s="33">
        <f>C4*C18</f>
        <v>1746000</v>
      </c>
      <c r="D23" s="33">
        <f>D4*D18</f>
        <v>0</v>
      </c>
    </row>
    <row r="24" spans="1:8">
      <c r="A24" s="15" t="s">
        <v>27</v>
      </c>
    </row>
    <row r="25" spans="1:8">
      <c r="A25" s="34" t="s">
        <v>28</v>
      </c>
      <c r="B25" s="16"/>
      <c r="C25" s="30">
        <f>C19*0.025/12</f>
        <v>6038.25</v>
      </c>
      <c r="D25" s="30"/>
    </row>
    <row r="26" spans="1:8">
      <c r="C26" s="30"/>
      <c r="D26" s="30"/>
    </row>
    <row r="27" spans="1:8">
      <c r="C27" s="30"/>
      <c r="D27" s="30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E8" sqref="E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E6" zoomScale="115" zoomScaleNormal="115"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B8" workbookViewId="0">
      <selection activeCell="H18" sqref="H1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B4" zoomScale="115" zoomScaleNormal="115" workbookViewId="0">
      <selection activeCell="D25" sqref="D25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F4:I20"/>
  <sheetViews>
    <sheetView workbookViewId="0">
      <selection activeCell="F17" sqref="F17:I23"/>
    </sheetView>
  </sheetViews>
  <sheetFormatPr defaultRowHeight="15"/>
  <sheetData>
    <row r="4" spans="6:9">
      <c r="F4" s="71" t="s">
        <v>98</v>
      </c>
      <c r="G4">
        <v>15.5</v>
      </c>
      <c r="H4">
        <v>14</v>
      </c>
      <c r="I4">
        <f>G4*H4</f>
        <v>217</v>
      </c>
    </row>
    <row r="5" spans="6:9">
      <c r="F5" s="71" t="s">
        <v>99</v>
      </c>
      <c r="G5">
        <v>8.4</v>
      </c>
      <c r="H5">
        <v>16.5</v>
      </c>
      <c r="I5" s="71">
        <f t="shared" ref="I5:I7" si="0">G5*H5</f>
        <v>138.6</v>
      </c>
    </row>
    <row r="6" spans="6:9">
      <c r="F6" s="71" t="s">
        <v>99</v>
      </c>
      <c r="G6">
        <v>4.8</v>
      </c>
      <c r="H6">
        <v>7.1</v>
      </c>
      <c r="I6" s="71">
        <f t="shared" si="0"/>
        <v>34.08</v>
      </c>
    </row>
    <row r="7" spans="6:9">
      <c r="F7" s="71" t="s">
        <v>99</v>
      </c>
      <c r="G7">
        <v>6.1</v>
      </c>
      <c r="H7">
        <v>4.0999999999999996</v>
      </c>
      <c r="I7" s="71">
        <f t="shared" si="0"/>
        <v>25.009999999999998</v>
      </c>
    </row>
    <row r="8" spans="6:9">
      <c r="F8" s="71" t="s">
        <v>100</v>
      </c>
      <c r="G8">
        <v>13</v>
      </c>
      <c r="H8">
        <v>14.6</v>
      </c>
      <c r="I8" s="71">
        <f>G8*H8</f>
        <v>189.79999999999998</v>
      </c>
    </row>
    <row r="9" spans="6:9">
      <c r="F9" s="71" t="s">
        <v>101</v>
      </c>
      <c r="G9">
        <v>10.4</v>
      </c>
      <c r="H9">
        <v>9.1</v>
      </c>
      <c r="I9" s="71">
        <f>G9*H9</f>
        <v>94.64</v>
      </c>
    </row>
    <row r="10" spans="6:9">
      <c r="F10" s="71" t="s">
        <v>102</v>
      </c>
      <c r="G10">
        <v>4.2</v>
      </c>
      <c r="H10">
        <v>6.4</v>
      </c>
      <c r="I10" s="71">
        <f>G10*H10</f>
        <v>26.880000000000003</v>
      </c>
    </row>
    <row r="11" spans="6:9">
      <c r="I11">
        <f>SUM(I4:I10)</f>
        <v>726.01</v>
      </c>
    </row>
    <row r="12" spans="6:9">
      <c r="F12" s="71" t="s">
        <v>69</v>
      </c>
      <c r="G12">
        <v>14.6</v>
      </c>
      <c r="H12">
        <v>3.5</v>
      </c>
      <c r="I12" s="71">
        <f>G12*H12</f>
        <v>51.1</v>
      </c>
    </row>
    <row r="13" spans="6:9">
      <c r="F13" s="71"/>
      <c r="G13">
        <v>15.5</v>
      </c>
      <c r="H13">
        <v>3.2</v>
      </c>
      <c r="I13" s="71">
        <f>G13*H13</f>
        <v>49.6</v>
      </c>
    </row>
    <row r="14" spans="6:9">
      <c r="F14" s="71"/>
      <c r="I14" s="71">
        <f>SUM(I12:I13)</f>
        <v>100.7</v>
      </c>
    </row>
    <row r="15" spans="6:9">
      <c r="F15" s="71"/>
      <c r="I15">
        <f>I14+I11</f>
        <v>826.71</v>
      </c>
    </row>
    <row r="17" spans="6:9">
      <c r="F17" s="71"/>
    </row>
    <row r="18" spans="6:9">
      <c r="F18" s="71"/>
      <c r="I18" s="71"/>
    </row>
    <row r="19" spans="6:9">
      <c r="F19" s="71"/>
      <c r="I19" s="71"/>
    </row>
    <row r="20" spans="6:9">
      <c r="F20" s="71"/>
      <c r="I20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Measurement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2024-05-24T06:59:25Z</dcterms:modified>
</cp:coreProperties>
</file>