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Old Jakatnaka\Mohammed Naseem Mohammed Haroon Ansari\Shop\"/>
    </mc:Choice>
  </mc:AlternateContent>
  <xr:revisionPtr revIDLastSave="0" documentId="13_ncr:1_{208A5B57-2057-4798-B1A5-1FCDBF86FFDC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E22" i="4" l="1"/>
  <c r="D20" i="4" l="1"/>
  <c r="D21" i="4"/>
  <c r="D22" i="4"/>
  <c r="Q8" i="4" l="1"/>
  <c r="P8" i="4"/>
  <c r="Q7" i="4"/>
  <c r="Q6" i="4"/>
  <c r="Q4" i="4"/>
  <c r="Q3" i="4"/>
  <c r="Q2" i="4"/>
  <c r="I20" i="4"/>
  <c r="H22" i="4"/>
  <c r="J22" i="4"/>
  <c r="Q12" i="4" l="1"/>
  <c r="P12" i="4"/>
  <c r="P11" i="4"/>
  <c r="Q11" i="4" s="1"/>
  <c r="Q10" i="4"/>
  <c r="P10" i="4"/>
  <c r="P9" i="4"/>
  <c r="Q9" i="4" s="1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<sst xmlns="http://schemas.openxmlformats.org/spreadsheetml/2006/main" count="32" uniqueCount="29">
  <si>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</si>
  <si>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</si>
  <si>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</si>
  <si>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</si>
  <si>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</si>
  <si>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</si>
  <si>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</si>
  <si>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</si>
  <si>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</si>
  <si>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</si>
  <si>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</si>
  <si>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</si>
  <si>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</si>
  <si>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previous report  - 2021</t>
  </si>
  <si>
    <t>bua</t>
  </si>
  <si>
    <t>rate</t>
  </si>
  <si>
    <t>fmv</t>
  </si>
  <si>
    <t>mca</t>
  </si>
  <si>
    <t xml:space="preserve">Shop No. Shop No. 8, Ground Floor, Fatima Apartment, Nagaon II, Plot No. Muncipal House No. 220A, Village - Bhiwandi </t>
  </si>
  <si>
    <t>ls - 21 lakhs</t>
  </si>
  <si>
    <t>yoc - 2007 - site info</t>
  </si>
  <si>
    <t>Remark</t>
  </si>
  <si>
    <t xml:space="preserve">2. As per Sale Plan attach in agreement shops on ground floor are renumbered. </t>
  </si>
  <si>
    <t xml:space="preserve">1. As per Notice No. Assessment / 617 dated 16.03.2006 issued by ---- the proeprty is illegal. it is recommended to get legal approvals of the same.  </t>
  </si>
  <si>
    <t>03.11.23</t>
  </si>
  <si>
    <t>fatima apt</t>
  </si>
  <si>
    <t>floor plam</t>
  </si>
  <si>
    <t>12.05.24</t>
  </si>
  <si>
    <t>08.05.24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</si>
</sst>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114300</xdr:colOff>
      <xdr:row>22</xdr:row>
      <xdr:rowOff>108478</xdr:rowOff>
    </xdr:from>
    <xdr:to>
      <xdr:col>22</xdr:col>
      <xdr:colOff>553455</xdr:colOff>
      <xdr:row>41</xdr:row>
      <xdr:rowOff>115025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A0C803D-B3A0-461B-B469-C93566B67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82050" y="4870978"/>
          <a:ext cx="5020680" cy="3626047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9</xdr:col>
      <xdr:colOff>372279</xdr:colOff>
      <xdr:row>75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53DA0D-2AB1-4593-91F6-7F6E82F38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8700" y="6286500"/>
          <a:ext cx="5763429" cy="8735644"/>
        </a:xfrm>
        <a:prstGeom prst="rect">
          <a:avLst/>
        </a:prstGeom>
      </xdr:spPr>
    </xdr:pic>
    <xdr:clientData/>
  </xdr:twoCellAnchor>
  <xdr:twoCellAnchor editAs="oneCell">
    <xdr:from>
      <xdr:col>8</xdr:col>
      <xdr:colOff>781050</xdr:colOff>
      <xdr:row>36</xdr:row>
      <xdr:rowOff>180975</xdr:rowOff>
    </xdr:from>
    <xdr:to>
      <xdr:col>34</xdr:col>
      <xdr:colOff>583082</xdr:colOff>
      <xdr:row>79</xdr:row>
      <xdr:rowOff>48750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4055A13-7AD8-4CBB-90B3-F8AD584F3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10325" y="7610475"/>
          <a:ext cx="14737232" cy="80592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42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195A2D0-99C5-4159-AD6B-6E86E58472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419100</xdr:colOff>
      <xdr:row>45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137C9AF-4B6D-4684-863F-3B97CD4C2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97500" cy="743902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40</xdr:row>
      <xdr:rowOff>171450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7EEC4C-8A60-4A8A-AF86-45E3927F7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76009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15</xdr:col>
      <xdr:colOff>410908</xdr:colOff>
      <xdr:row>51</xdr:row>
      <xdr:rowOff>58328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58CAA14-BA7E-449D-B116-85CBE976AA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9554908" cy="8440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21</xdr:col>
      <xdr:colOff>277540</xdr:colOff>
      <xdr:row>45</xdr:row>
      <xdr:rowOff>153618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5F5252F-D2E7-496F-A199-100FDC942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421540" cy="872611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S4" sqref="S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4.5703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106.66666666666667</v>
      </c>
      <c r="C2" s="4">
        <f>B2*1.2</f>
        <v>128</v>
      </c>
      <c r="D2" s="4">
        <f t="shared" ref="D2:D13" si="2">C2*1.2</f>
        <v>153.6</v>
      </c>
      <c r="E2" s="5">
        <f t="shared" ref="E2:E13" si="3">R2</f>
        <v>500000</v>
      </c>
      <c r="F2" s="10">
        <f t="shared" ref="F2:F13" si="4">ROUND((E2/B2),0)</f>
        <v>4688</v>
      </c>
      <c r="G2" s="10">
        <f t="shared" ref="G2:G13" si="5">ROUND((E2/C2),0)</f>
        <v>3906</v>
      </c>
      <c r="H2" s="10">
        <f t="shared" ref="H2:H13" si="6">ROUND((E2/D2),0)</f>
        <v>3255</v>
      </c>
      <c r="I2" s="4" t="e">
        <f>#REF!</f>
        <v>#REF!</v>
      </c>
      <c r="J2" s="4" t="str">
        <f t="shared" ref="J2:J13" si="7">S2</f>
        <v>12.05.24</v>
      </c>
      <c r="O2">
        <v>0</v>
      </c>
      <c r="P2">
        <v>128</v>
      </c>
      <c r="Q2">
        <f t="shared" ref="Q2:Q8" si="8">P2/1.2</f>
        <v>106.66666666666667</v>
      </c>
      <c r="R2" s="2">
        <v>500000</v>
      </c>
      <c r="S2" s="8" t="s">
        <v>27</v>
      </c>
      <c r="T2" s="8"/>
    </row>
    <row r="3" spans="1:20" x14ac:dyDescent="0.25">
      <c r="A3" s="4">
        <f t="shared" si="0"/>
        <v>0</v>
      </c>
      <c r="B3" s="4">
        <f t="shared" si="1"/>
        <v>212.5</v>
      </c>
      <c r="C3" s="4">
        <f t="shared" ref="C3:C15" si="9">B3*1.2</f>
        <v>255</v>
      </c>
      <c r="D3" s="4">
        <f t="shared" si="2"/>
        <v>306</v>
      </c>
      <c r="E3" s="5">
        <f t="shared" si="3"/>
        <v>997800</v>
      </c>
      <c r="F3" s="10">
        <f t="shared" si="4"/>
        <v>4696</v>
      </c>
      <c r="G3" s="10">
        <f t="shared" si="5"/>
        <v>3913</v>
      </c>
      <c r="H3" s="10">
        <f t="shared" si="6"/>
        <v>3261</v>
      </c>
      <c r="I3" s="4" t="e">
        <f>#REF!</f>
        <v>#REF!</v>
      </c>
      <c r="J3" s="4" t="str">
        <f t="shared" si="7"/>
        <v>08.05.24</v>
      </c>
      <c r="O3">
        <v>0</v>
      </c>
      <c r="P3">
        <v>255</v>
      </c>
      <c r="Q3">
        <f t="shared" si="8"/>
        <v>212.5</v>
      </c>
      <c r="R3" s="2">
        <v>997800</v>
      </c>
      <c r="S3" s="8" t="s">
        <v>28</v>
      </c>
      <c r="T3" s="8"/>
    </row>
    <row r="4" spans="1:20" x14ac:dyDescent="0.25">
      <c r="A4" s="4">
        <f t="shared" si="0"/>
        <v>0</v>
      </c>
      <c r="B4" s="4">
        <f t="shared" si="1"/>
        <v>100</v>
      </c>
      <c r="C4" s="4">
        <f t="shared" si="9"/>
        <v>120</v>
      </c>
      <c r="D4" s="4">
        <f t="shared" si="2"/>
        <v>144</v>
      </c>
      <c r="E4" s="5">
        <f t="shared" si="3"/>
        <v>400000</v>
      </c>
      <c r="F4" s="10">
        <f t="shared" si="4"/>
        <v>4000</v>
      </c>
      <c r="G4" s="15">
        <f t="shared" si="5"/>
        <v>3333</v>
      </c>
      <c r="H4" s="15">
        <f t="shared" si="6"/>
        <v>2778</v>
      </c>
      <c r="I4" s="4" t="e">
        <f>#REF!</f>
        <v>#REF!</v>
      </c>
      <c r="J4" s="4" t="str">
        <f t="shared" si="7"/>
        <v>03.11.23</v>
      </c>
      <c r="O4">
        <v>0</v>
      </c>
      <c r="P4">
        <v>120</v>
      </c>
      <c r="Q4">
        <f t="shared" si="8"/>
        <v>100</v>
      </c>
      <c r="R4" s="2">
        <v>400000</v>
      </c>
      <c r="S4" s="8" t="s">
        <v>24</v>
      </c>
      <c r="T4" s="8" t="s">
        <v>25</v>
      </c>
    </row>
    <row r="5" spans="1:20" x14ac:dyDescent="0.25">
      <c r="A5" s="4">
        <f t="shared" si="0"/>
        <v>0</v>
      </c>
      <c r="B5" s="4">
        <f t="shared" si="1"/>
        <v>0</v>
      </c>
      <c r="C5" s="4">
        <f t="shared" si="9"/>
        <v>0</v>
      </c>
      <c r="D5" s="4">
        <f t="shared" si="2"/>
        <v>0</v>
      </c>
      <c r="E5" s="5">
        <f t="shared" si="3"/>
        <v>0</v>
      </c>
      <c r="F5" s="10" t="e">
        <f t="shared" si="4"/>
        <v>#DIV/0!</v>
      </c>
      <c r="G5" s="15" t="e">
        <f t="shared" si="5"/>
        <v>#DIV/0!</v>
      </c>
      <c r="H5" s="15" t="e">
        <f t="shared" si="6"/>
        <v>#DIV/0!</v>
      </c>
      <c r="I5" s="4" t="e">
        <f>#REF!</f>
        <v>#REF!</v>
      </c>
      <c r="J5" s="4">
        <f t="shared" si="7"/>
        <v>0</v>
      </c>
      <c r="O5">
        <v>0</v>
      </c>
      <c r="R5" s="2"/>
      <c r="S5" s="8"/>
      <c r="T5" s="8"/>
    </row>
    <row r="6" spans="1:20" x14ac:dyDescent="0.25">
      <c r="A6" s="4">
        <f t="shared" si="0"/>
        <v>0</v>
      </c>
      <c r="B6" s="4">
        <f t="shared" si="1"/>
        <v>208.33333333333334</v>
      </c>
      <c r="C6" s="4">
        <f t="shared" si="9"/>
        <v>250</v>
      </c>
      <c r="D6" s="4">
        <f t="shared" si="2"/>
        <v>300</v>
      </c>
      <c r="E6" s="5">
        <f t="shared" si="3"/>
        <v>2500000</v>
      </c>
      <c r="F6" s="10">
        <f t="shared" si="4"/>
        <v>12000</v>
      </c>
      <c r="G6" s="15">
        <f t="shared" si="5"/>
        <v>10000</v>
      </c>
      <c r="H6" s="15">
        <f t="shared" si="6"/>
        <v>8333</v>
      </c>
      <c r="I6" s="4" t="e">
        <f>#REF!</f>
        <v>#REF!</v>
      </c>
      <c r="J6" s="4">
        <f t="shared" si="7"/>
        <v>0</v>
      </c>
      <c r="O6">
        <v>0</v>
      </c>
      <c r="P6">
        <v>250</v>
      </c>
      <c r="Q6">
        <f t="shared" si="8"/>
        <v>208.33333333333334</v>
      </c>
      <c r="R6" s="2">
        <v>2500000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146.66666666666669</v>
      </c>
      <c r="C7" s="4">
        <f t="shared" si="9"/>
        <v>176.00000000000003</v>
      </c>
      <c r="D7" s="4">
        <f t="shared" si="2"/>
        <v>211.20000000000002</v>
      </c>
      <c r="E7" s="5">
        <f t="shared" si="3"/>
        <v>1200000</v>
      </c>
      <c r="F7" s="10">
        <f t="shared" si="4"/>
        <v>8182</v>
      </c>
      <c r="G7" s="15">
        <f t="shared" si="5"/>
        <v>6818</v>
      </c>
      <c r="H7" s="15">
        <f t="shared" si="6"/>
        <v>5682</v>
      </c>
      <c r="I7" s="4" t="e">
        <f>#REF!</f>
        <v>#REF!</v>
      </c>
      <c r="J7" s="4">
        <f t="shared" si="7"/>
        <v>0</v>
      </c>
      <c r="O7">
        <v>0</v>
      </c>
      <c r="P7">
        <v>176</v>
      </c>
      <c r="Q7">
        <f t="shared" si="8"/>
        <v>146.66666666666669</v>
      </c>
      <c r="R7" s="2">
        <v>1200000</v>
      </c>
      <c r="S7" s="8"/>
      <c r="T7" s="8"/>
    </row>
    <row r="8" spans="1:20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0" t="e">
        <f t="shared" si="4"/>
        <v>#DIV/0!</v>
      </c>
      <c r="G8" s="10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ref="P8" si="10">O8/1.2</f>
        <v>0</v>
      </c>
      <c r="Q8">
        <f t="shared" si="8"/>
        <v>0</v>
      </c>
      <c r="R8" s="2">
        <v>0</v>
      </c>
      <c r="S8" s="8"/>
      <c r="T8" s="8"/>
    </row>
    <row r="9" spans="1:20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ref="P9:P12" si="11">O9/1.2</f>
        <v>0</v>
      </c>
      <c r="Q9">
        <f t="shared" ref="Q9:Q12" si="12">P9/1.2</f>
        <v>0</v>
      </c>
      <c r="R9" s="2">
        <v>0</v>
      </c>
      <c r="S9" s="8"/>
      <c r="T9" s="8"/>
    </row>
    <row r="10" spans="1:20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11"/>
        <v>0</v>
      </c>
      <c r="Q10">
        <f t="shared" si="12"/>
        <v>0</v>
      </c>
      <c r="R10" s="2">
        <v>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1"/>
        <v>0</v>
      </c>
      <c r="Q11">
        <f t="shared" si="12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/>
    </row>
    <row r="18" spans="1:24" x14ac:dyDescent="0.25">
      <c r="G18" t="s">
        <v>18</v>
      </c>
    </row>
    <row r="19" spans="1:24" x14ac:dyDescent="0.25">
      <c r="D19" t="s">
        <v>26</v>
      </c>
    </row>
    <row r="20" spans="1:24" x14ac:dyDescent="0.25">
      <c r="D20">
        <f>9*18.3</f>
        <v>164.70000000000002</v>
      </c>
      <c r="G20" t="s">
        <v>14</v>
      </c>
      <c r="H20">
        <v>250</v>
      </c>
      <c r="I20">
        <f>23.22*10.764</f>
        <v>249.94007999999997</v>
      </c>
    </row>
    <row r="21" spans="1:24" x14ac:dyDescent="0.25">
      <c r="D21">
        <f>5*7</f>
        <v>35</v>
      </c>
      <c r="G21" t="s">
        <v>15</v>
      </c>
      <c r="H21">
        <v>6500</v>
      </c>
      <c r="J21" t="s">
        <v>17</v>
      </c>
      <c r="N21">
        <v>282</v>
      </c>
    </row>
    <row r="22" spans="1:24" x14ac:dyDescent="0.25">
      <c r="D22">
        <f>D21+D20</f>
        <v>199.70000000000002</v>
      </c>
      <c r="E22">
        <f>D22*1.2</f>
        <v>239.64000000000001</v>
      </c>
      <c r="G22" s="6" t="s">
        <v>16</v>
      </c>
      <c r="H22" s="6">
        <f>H21*H20</f>
        <v>1625000</v>
      </c>
      <c r="J22">
        <f>H20/N21</f>
        <v>0.88652482269503541</v>
      </c>
      <c r="R22" t="s">
        <v>13</v>
      </c>
    </row>
    <row r="24" spans="1:24" x14ac:dyDescent="0.25">
      <c r="H24" s="16"/>
      <c r="J24" t="s">
        <v>20</v>
      </c>
      <c r="P24" s="11"/>
      <c r="Q24" s="11"/>
      <c r="R24" s="13"/>
      <c r="T24" s="11"/>
      <c r="U24" s="11"/>
      <c r="V24" s="11"/>
      <c r="W24" s="11"/>
      <c r="X24" s="11"/>
    </row>
    <row r="25" spans="1:24" x14ac:dyDescent="0.25">
      <c r="G25" t="s">
        <v>19</v>
      </c>
      <c r="P25" s="11"/>
      <c r="Q25" s="14"/>
      <c r="R25" s="14"/>
      <c r="T25" s="14"/>
      <c r="U25" s="14"/>
      <c r="V25" s="11"/>
      <c r="W25" s="11"/>
      <c r="X25" s="11"/>
    </row>
    <row r="26" spans="1:24" x14ac:dyDescent="0.25">
      <c r="P26" s="11"/>
      <c r="Q26" s="11"/>
      <c r="R26" s="11"/>
      <c r="T26" s="11"/>
      <c r="U26" s="11"/>
      <c r="V26" s="11"/>
      <c r="W26" s="11"/>
      <c r="X26" s="11"/>
    </row>
    <row r="27" spans="1:24" x14ac:dyDescent="0.25">
      <c r="A27" s="16" t="s">
        <v>21</v>
      </c>
      <c r="P27" s="11"/>
      <c r="Q27" s="11"/>
      <c r="R27" s="11"/>
      <c r="T27" s="11"/>
      <c r="U27" s="11"/>
      <c r="V27" s="11"/>
      <c r="W27" s="11"/>
      <c r="X27" s="11"/>
    </row>
    <row r="28" spans="1:24" x14ac:dyDescent="0.25">
      <c r="A28" t="s">
        <v>23</v>
      </c>
      <c r="P28" s="11"/>
      <c r="Q28" s="11"/>
      <c r="R28" s="12"/>
      <c r="T28" s="12"/>
      <c r="U28" s="12"/>
      <c r="V28" s="11"/>
      <c r="W28" s="11"/>
      <c r="X28" s="11"/>
    </row>
    <row r="29" spans="1:24" x14ac:dyDescent="0.25">
      <c r="A29" t="s">
        <v>22</v>
      </c>
      <c r="P29" s="11"/>
      <c r="Q29" s="11"/>
      <c r="R29" s="11"/>
      <c r="T29" s="11"/>
      <c r="U29" s="11"/>
      <c r="V29" s="11"/>
      <c r="W29" s="11"/>
      <c r="X29" s="11"/>
    </row>
    <row r="30" spans="1:24" x14ac:dyDescent="0.25">
      <c r="P30" s="11"/>
      <c r="Q30" s="11"/>
      <c r="R30" s="11"/>
      <c r="T30" s="11"/>
      <c r="U30" s="11"/>
      <c r="V30" s="11"/>
      <c r="W30" s="11"/>
      <c r="X30" s="11"/>
    </row>
    <row r="31" spans="1:24" x14ac:dyDescent="0.25">
      <c r="P31" s="11"/>
      <c r="Q31" s="11"/>
      <c r="R31" s="11"/>
      <c r="T31" s="11"/>
      <c r="U31" s="11"/>
      <c r="V31" s="11"/>
      <c r="W31" s="11"/>
      <c r="X31" s="11"/>
    </row>
    <row r="32" spans="1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I34" sqref="I34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2024-05-30T05:06:39Z</dcterms:modified>
</cp:coreProperties>
</file>