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30" windowHeight="426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easurement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/>
  <c r="C20"/>
  <c r="H19"/>
  <c r="H21" s="1"/>
  <c r="I15" i="38"/>
  <c r="I11"/>
  <c r="I10"/>
  <c r="I14"/>
  <c r="I12"/>
  <c r="I13"/>
  <c r="I8"/>
  <c r="I9"/>
  <c r="E17" i="25"/>
  <c r="I5" i="38"/>
  <c r="I6"/>
  <c r="I7"/>
  <c r="I4"/>
  <c r="P10" i="4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Q4" s="1"/>
  <c r="B4" s="1"/>
  <c r="J4"/>
  <c r="I4"/>
  <c r="E4"/>
  <c r="A4"/>
  <c r="P3"/>
  <c r="B3" s="1"/>
  <c r="J3"/>
  <c r="I3"/>
  <c r="E3"/>
  <c r="A3"/>
  <c r="Q2"/>
  <c r="B2" s="1"/>
  <c r="J2"/>
  <c r="I2"/>
  <c r="E2"/>
  <c r="A2"/>
  <c r="H20" i="23" l="1"/>
  <c r="C3" i="4"/>
  <c r="D3" s="1"/>
  <c r="H3" s="1"/>
  <c r="F3"/>
  <c r="C7"/>
  <c r="D7" s="1"/>
  <c r="F7"/>
  <c r="C2"/>
  <c r="D2" s="1"/>
  <c r="F2"/>
  <c r="C6"/>
  <c r="D6" s="1"/>
  <c r="F6"/>
  <c r="C10"/>
  <c r="D10" s="1"/>
  <c r="F10"/>
  <c r="C5"/>
  <c r="D5" s="1"/>
  <c r="F5"/>
  <c r="C9"/>
  <c r="D9" s="1"/>
  <c r="H9" s="1"/>
  <c r="F9"/>
  <c r="C4"/>
  <c r="D4" s="1"/>
  <c r="F4"/>
  <c r="C8"/>
  <c r="D8" s="1"/>
  <c r="H8" s="1"/>
  <c r="F8"/>
  <c r="G6"/>
  <c r="G10"/>
  <c r="G4"/>
  <c r="G8"/>
  <c r="G7"/>
  <c r="H2"/>
  <c r="H4"/>
  <c r="H5"/>
  <c r="H6"/>
  <c r="H7"/>
  <c r="H10"/>
  <c r="G5" l="1"/>
  <c r="G3"/>
  <c r="G9"/>
  <c r="G2"/>
  <c r="Q13"/>
  <c r="B13" s="1"/>
  <c r="C13" s="1"/>
  <c r="P13"/>
  <c r="J13"/>
  <c r="I13"/>
  <c r="E13"/>
  <c r="F13" s="1"/>
  <c r="A13"/>
  <c r="Q12"/>
  <c r="B12" s="1"/>
  <c r="C12" s="1"/>
  <c r="P12"/>
  <c r="J12"/>
  <c r="I12"/>
  <c r="E12"/>
  <c r="F12" s="1"/>
  <c r="A12"/>
  <c r="Q11"/>
  <c r="B11" s="1"/>
  <c r="C11" s="1"/>
  <c r="P11"/>
  <c r="J11"/>
  <c r="I11"/>
  <c r="E11"/>
  <c r="F11" s="1"/>
  <c r="A11"/>
  <c r="Q15"/>
  <c r="B15" s="1"/>
  <c r="C15" s="1"/>
  <c r="P15"/>
  <c r="J15"/>
  <c r="I15"/>
  <c r="E15"/>
  <c r="F15" s="1"/>
  <c r="A15"/>
  <c r="Q14"/>
  <c r="B14" s="1"/>
  <c r="P14"/>
  <c r="J14"/>
  <c r="I14"/>
  <c r="E14"/>
  <c r="A14"/>
  <c r="D11" l="1"/>
  <c r="H11" s="1"/>
  <c r="G11"/>
  <c r="G13"/>
  <c r="D13"/>
  <c r="H13" s="1"/>
  <c r="G12"/>
  <c r="D12"/>
  <c r="H12" s="1"/>
  <c r="F14"/>
  <c r="C14"/>
  <c r="G15"/>
  <c r="D15"/>
  <c r="H15" s="1"/>
  <c r="N8" i="24"/>
  <c r="N7"/>
  <c r="N6"/>
  <c r="N5"/>
  <c r="G14" i="4" l="1"/>
  <c r="D14"/>
  <c r="H14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B20" s="1"/>
  <c r="E20" l="1"/>
  <c r="C25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<sst xmlns="http://schemas.openxmlformats.org/spreadsheetml/2006/main" count="141" uniqueCount="104">
  <si>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</si>
  <si>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</si>
  <si>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</si>
  <si>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</si>
  <si>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</si>
  <si>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</si>
  <si>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</si>
  <si>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</si>
  <si>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</si>
  <si>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</si>
  <si>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</si>
  <si>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</si>
  <si>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</si>
  <si>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</si>
  <si>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</si>
  <si>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</si>
  <si>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</si>
  <si>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</si>
  <si>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</si>
  <si>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</si>
  <si>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</si>
  <si>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</si>
  <si>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</si>
  <si>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</si>
  <si>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</si>
  <si>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</si>
  <si>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</si>
  <si>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</si>
  <si>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</si>
  <si>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</si>
  <si>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</si>
  <si>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</si>
  <si>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</si>
  <si>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</si>
  <si>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</si>
  <si>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</si>
  <si>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</si>
  <si>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</si>
  <si>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</si>
  <si>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</si>
  <si>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</si>
  <si>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</si>
  <si>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</si>
  <si>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</si>
  <si>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</si>
  <si>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</si>
  <si>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</si>
  <si>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</si>
  <si>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</si>
  <si>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</si>
  <si>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</si>
  <si>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</si>
  <si>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</si>
  <si>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</si>
  <si>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</si>
  <si>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</si>
  <si>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</si>
  <si>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</si>
  <si>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</si>
  <si>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</si>
  <si>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</si>
  <si>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</si>
  <si>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</si>
  <si>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</si>
  <si>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</si>
  <si>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</si>
  <si>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</si>
  <si>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</si>
  <si>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</si>
  <si>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</si>
  <si>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</si>
  <si>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</si>
  <si>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</si>
  <si>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</si>
  <si>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</si>
  <si>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</si>
  <si>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</si>
  <si>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</si>
  <si>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</si>
  <si>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</si>
  <si>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</si>
  <si>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</si>
  <si>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</si>
  <si>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</si>
  <si>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</si>
  <si>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</si>
  <si>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</si>
  <si>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</si>
  <si>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</si>
  <si>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</si>
  <si>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</si>
  <si>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</si>
  <si>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</si>
  <si>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</si>
  <si>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</si>
  <si>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</si>
  <si>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</si>
  <si>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</si>
  <si>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Hall</t>
  </si>
  <si>
    <t>bed</t>
  </si>
  <si>
    <t>Dinning</t>
  </si>
  <si>
    <t>Tiolet</t>
  </si>
  <si>
    <t>Pass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</si>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</sst>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142875</xdr:rowOff>
    </xdr:from>
    <xdr:to>
      <xdr:col>10</xdr:col>
      <xdr:colOff>371558</xdr:colOff>
      <xdr:row>19</xdr:row>
      <xdr:rowOff>29461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42950" y="142875"/>
          <a:ext cx="5724608" cy="3506086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57978</xdr:colOff>
      <xdr:row>5</xdr:row>
      <xdr:rowOff>91108</xdr:rowOff>
    </xdr:from>
    <xdr:to>
      <xdr:col>14</xdr:col>
      <xdr:colOff>272828</xdr:colOff>
      <xdr:row>25</xdr:row>
      <xdr:rowOff>70596</xdr:rowOff>
    </xdr:to>
    <xdr:pic>
      <xdr:nvPicPr>
        <xdr:cNvPr id="5" name="Picture 4" descr="C:\Users\COMP\Downloads\WhatsApp Image 2023-08-08 at 5.31.40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22543" y="1043608"/>
          <a:ext cx="5731068" cy="3789488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171449</xdr:colOff>
      <xdr:row>9</xdr:row>
      <xdr:rowOff>177312</xdr:rowOff>
    </xdr:from>
    <xdr:to>
      <xdr:col>12</xdr:col>
      <xdr:colOff>423785</xdr:colOff>
      <xdr:row>28</xdr:row>
      <xdr:rowOff>74167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49" y="1891812"/>
          <a:ext cx="5738736" cy="351635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366347</xdr:colOff>
      <xdr:row>3</xdr:row>
      <xdr:rowOff>36634</xdr:rowOff>
    </xdr:from>
    <xdr:to>
      <xdr:col>12</xdr:col>
      <xdr:colOff>27986</xdr:colOff>
      <xdr:row>23</xdr:row>
      <xdr:rowOff>139696</xdr:rowOff>
    </xdr:to>
    <xdr:pic>
      <xdr:nvPicPr>
        <xdr:cNvPr id="5" name="Picture 4" descr="C:\Users\COMP\Downloads\WhatsApp Image 2023-08-08 at 5.31.09 P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2616" y="608134"/>
          <a:ext cx="5742985" cy="3913062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42035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40000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40000</v>
      </c>
      <c r="D5" s="56" t="s">
        <v>61</v>
      </c>
      <c r="E5" s="57">
        <f>ROUND(C5/10.764,0)</f>
        <v>3716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17000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23000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0.24</v>
      </c>
      <c r="D8" s="98">
        <f>1-C8</f>
        <v>0.76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17480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34480</v>
      </c>
      <c r="D10" s="56" t="s">
        <v>61</v>
      </c>
      <c r="E10" s="57">
        <f>ROUND(C10/10.764,0)</f>
        <v>3203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2000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24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36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525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f>E10*C16</f>
        <v>1681575</v>
      </c>
      <c r="D17" s="71"/>
      <c r="E17" s="71">
        <f>C16*2000</f>
        <v>1050000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4" sqref="F3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G9" sqref="G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4000</v>
      </c>
      <c r="D3" s="20" t="s">
        <v>103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24</v>
      </c>
      <c r="D7" s="24"/>
      <c r="F7" s="74"/>
      <c r="G7" s="74"/>
    </row>
    <row r="8" spans="1:9">
      <c r="A8" s="15" t="s">
        <v>18</v>
      </c>
      <c r="B8" s="23"/>
      <c r="C8" s="24">
        <f>C9-C7</f>
        <v>36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36</v>
      </c>
      <c r="D10" s="24"/>
      <c r="F10" s="74"/>
      <c r="G10" s="74"/>
    </row>
    <row r="11" spans="1:9">
      <c r="A11" s="15"/>
      <c r="B11" s="25"/>
      <c r="C11" s="26">
        <f>C10%</f>
        <v>0.36</v>
      </c>
      <c r="D11" s="26"/>
      <c r="F11" s="74"/>
      <c r="G11" s="74"/>
    </row>
    <row r="12" spans="1:9">
      <c r="A12" s="15" t="s">
        <v>21</v>
      </c>
      <c r="B12" s="18"/>
      <c r="C12" s="19">
        <f>C6*C11</f>
        <v>720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1280</v>
      </c>
      <c r="D13" s="22"/>
      <c r="F13" s="74"/>
      <c r="G13" s="74"/>
    </row>
    <row r="14" spans="1:9">
      <c r="A14" s="15" t="s">
        <v>15</v>
      </c>
      <c r="B14" s="18"/>
      <c r="C14" s="19">
        <f>C5</f>
        <v>2000</v>
      </c>
      <c r="D14" s="22"/>
      <c r="F14" s="74"/>
      <c r="G14" s="74"/>
    </row>
    <row r="15" spans="1:9">
      <c r="B15" s="18"/>
      <c r="C15" s="19"/>
      <c r="D15" s="22"/>
      <c r="F15" s="74"/>
      <c r="G15" s="74"/>
      <c r="H15">
        <v>2134050</v>
      </c>
    </row>
    <row r="16" spans="1:9">
      <c r="A16" s="27" t="s">
        <v>23</v>
      </c>
      <c r="B16" s="28"/>
      <c r="C16" s="20">
        <f>C14+C13</f>
        <v>3280</v>
      </c>
      <c r="D16" s="20"/>
      <c r="E16" s="60"/>
      <c r="F16" s="74"/>
      <c r="G16" s="74"/>
      <c r="H16">
        <v>500000</v>
      </c>
    </row>
    <row r="17" spans="1:8">
      <c r="B17" s="23"/>
      <c r="C17" s="24"/>
      <c r="D17" s="24"/>
      <c r="F17" s="74"/>
      <c r="G17" s="74"/>
    </row>
    <row r="18" spans="1:8" ht="16.5">
      <c r="A18" s="27" t="s">
        <v>95</v>
      </c>
      <c r="B18" s="7"/>
      <c r="C18" s="72">
        <v>525</v>
      </c>
      <c r="D18" s="72"/>
      <c r="E18" s="73"/>
      <c r="F18" s="74"/>
      <c r="G18" s="74"/>
    </row>
    <row r="19" spans="1:8">
      <c r="A19" s="15"/>
      <c r="B19" s="6"/>
      <c r="C19" s="29">
        <f>C18*C16</f>
        <v>1722000</v>
      </c>
      <c r="D19" s="74" t="s">
        <v>68</v>
      </c>
      <c r="E19" s="29"/>
      <c r="F19" s="74" t="s">
        <v>68</v>
      </c>
      <c r="G19" s="74"/>
      <c r="H19">
        <f>H15+H16</f>
        <v>2634050</v>
      </c>
    </row>
    <row r="20" spans="1:8">
      <c r="A20" s="15"/>
      <c r="B20" s="53">
        <f>C20*90%</f>
        <v>1317330</v>
      </c>
      <c r="C20" s="30">
        <f>C19*85%</f>
        <v>1463700</v>
      </c>
      <c r="D20" s="74" t="s">
        <v>24</v>
      </c>
      <c r="E20" s="30">
        <f>C20*90%</f>
        <v>1317330</v>
      </c>
      <c r="F20" s="74" t="s">
        <v>24</v>
      </c>
      <c r="G20" s="74"/>
      <c r="H20">
        <f>H19*95%</f>
        <v>2502347.5</v>
      </c>
    </row>
    <row r="21" spans="1:8">
      <c r="A21" s="15"/>
      <c r="C21" s="30">
        <f>C19*70%</f>
        <v>1205400</v>
      </c>
      <c r="D21" s="74" t="s">
        <v>25</v>
      </c>
      <c r="E21" s="30"/>
      <c r="F21" s="74" t="s">
        <v>25</v>
      </c>
      <c r="G21" s="74"/>
      <c r="H21">
        <f>H19*80%</f>
        <v>2107240</v>
      </c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1050000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3587.5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R5" sqref="R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0" si="0">N2</f>
        <v>0</v>
      </c>
      <c r="B2" s="4">
        <f t="shared" ref="B2:B10" si="1">Q2</f>
        <v>1094.1666666666667</v>
      </c>
      <c r="C2" s="4">
        <f t="shared" ref="C2:C10" si="2">B2*1.2</f>
        <v>1313</v>
      </c>
      <c r="D2" s="4">
        <f t="shared" ref="D2:D10" si="3">C2*1.2</f>
        <v>1575.6</v>
      </c>
      <c r="E2" s="5">
        <f t="shared" ref="E2:E10" si="4">R2</f>
        <v>5400000</v>
      </c>
      <c r="F2" s="4">
        <f t="shared" ref="F2:F10" si="5">ROUND((E2/B2),0)</f>
        <v>4935</v>
      </c>
      <c r="G2" s="4">
        <f t="shared" ref="G2:G10" si="6">ROUND((E2/C2),0)</f>
        <v>4113</v>
      </c>
      <c r="H2" s="4">
        <f t="shared" ref="H2:H10" si="7">ROUND((E2/D2),0)</f>
        <v>3427</v>
      </c>
      <c r="I2" s="4">
        <f t="shared" ref="I2:I10" si="8">T2</f>
        <v>0</v>
      </c>
      <c r="J2" s="4">
        <f t="shared" ref="J2:J10" si="9">U2</f>
        <v>0</v>
      </c>
      <c r="K2" s="71"/>
      <c r="L2" s="71"/>
      <c r="M2" s="71"/>
      <c r="N2" s="71"/>
      <c r="O2" s="71">
        <v>0</v>
      </c>
      <c r="P2" s="71">
        <v>1313</v>
      </c>
      <c r="Q2" s="71">
        <f t="shared" ref="Q2:Q10" si="10">P2/1.2</f>
        <v>1094.1666666666667</v>
      </c>
      <c r="R2" s="2">
        <v>5400000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705</v>
      </c>
      <c r="C3" s="4">
        <f t="shared" si="2"/>
        <v>846</v>
      </c>
      <c r="D3" s="4">
        <f t="shared" si="3"/>
        <v>1015.1999999999999</v>
      </c>
      <c r="E3" s="5">
        <f t="shared" si="4"/>
        <v>3800000</v>
      </c>
      <c r="F3" s="4">
        <f t="shared" si="5"/>
        <v>5390</v>
      </c>
      <c r="G3" s="4">
        <f t="shared" si="6"/>
        <v>4492</v>
      </c>
      <c r="H3" s="4">
        <f t="shared" si="7"/>
        <v>3743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>O3/1.2</f>
        <v>0</v>
      </c>
      <c r="Q3" s="71">
        <v>705</v>
      </c>
      <c r="R3" s="2">
        <v>3800000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565.97222222222229</v>
      </c>
      <c r="C4" s="4">
        <f t="shared" si="2"/>
        <v>679.16666666666674</v>
      </c>
      <c r="D4" s="4">
        <f t="shared" si="3"/>
        <v>815.00000000000011</v>
      </c>
      <c r="E4" s="5">
        <f t="shared" si="4"/>
        <v>3200000</v>
      </c>
      <c r="F4" s="4">
        <f t="shared" si="5"/>
        <v>5654</v>
      </c>
      <c r="G4" s="4">
        <f t="shared" si="6"/>
        <v>4712</v>
      </c>
      <c r="H4" s="4">
        <f t="shared" si="7"/>
        <v>3926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815</v>
      </c>
      <c r="P4" s="71">
        <f>O4/1.2</f>
        <v>679.16666666666674</v>
      </c>
      <c r="Q4" s="71">
        <f t="shared" si="10"/>
        <v>565.97222222222229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469</v>
      </c>
      <c r="C5" s="4">
        <f t="shared" si="2"/>
        <v>562.79999999999995</v>
      </c>
      <c r="D5" s="4">
        <f t="shared" si="3"/>
        <v>675.3599999999999</v>
      </c>
      <c r="E5" s="5">
        <f t="shared" si="4"/>
        <v>3200000</v>
      </c>
      <c r="F5" s="4">
        <f t="shared" si="5"/>
        <v>6823</v>
      </c>
      <c r="G5" s="4">
        <f t="shared" si="6"/>
        <v>5686</v>
      </c>
      <c r="H5" s="4">
        <f t="shared" si="7"/>
        <v>4738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v>469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ref="P7:P8" si="11"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1"/>
        <v>0</v>
      </c>
      <c r="Q8" s="71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0"/>
        <v>0</v>
      </c>
      <c r="R10" s="2">
        <v>0</v>
      </c>
      <c r="S10" s="2"/>
    </row>
    <row r="11" spans="1:35" ht="16.5">
      <c r="A11" s="4">
        <f t="shared" ref="A11:A13" si="12">N11</f>
        <v>0</v>
      </c>
      <c r="B11" s="4">
        <f t="shared" ref="B11:B13" si="13">Q11</f>
        <v>0</v>
      </c>
      <c r="C11" s="4">
        <f t="shared" ref="C11:C13" si="14">B11*1.2</f>
        <v>0</v>
      </c>
      <c r="D11" s="4">
        <f t="shared" ref="D11:D13" si="15">C11*1.2</f>
        <v>0</v>
      </c>
      <c r="E11" s="5">
        <f t="shared" ref="E11:E13" si="16">R11</f>
        <v>0</v>
      </c>
      <c r="F11" s="4" t="e">
        <f t="shared" ref="F11:F13" si="17">ROUND((E11/B11),0)</f>
        <v>#DIV/0!</v>
      </c>
      <c r="G11" s="4" t="e">
        <f t="shared" ref="G11:G13" si="18">ROUND((E11/C11),0)</f>
        <v>#DIV/0!</v>
      </c>
      <c r="H11" s="4" t="e">
        <f t="shared" ref="H11:H13" si="19">ROUND((E11/D11),0)</f>
        <v>#DIV/0!</v>
      </c>
      <c r="I11" s="4">
        <f t="shared" ref="I11:I13" si="20">T11</f>
        <v>0</v>
      </c>
      <c r="J11" s="4">
        <f t="shared" ref="J11:J13" si="21">U11</f>
        <v>0</v>
      </c>
      <c r="K11" s="71"/>
      <c r="L11" s="71"/>
      <c r="M11" s="71"/>
      <c r="N11" s="71"/>
      <c r="O11" s="71">
        <v>0</v>
      </c>
      <c r="P11" s="71">
        <f t="shared" ref="P11" si="22">O11/1.2</f>
        <v>0</v>
      </c>
      <c r="Q11" s="71">
        <f t="shared" ref="Q11:Q13" si="23">P11/1.2</f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ref="Q14:Q15" si="34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4">
        <f t="shared" ref="A16:A19" si="35">N16</f>
        <v>0</v>
      </c>
      <c r="B16" s="4">
        <f t="shared" ref="B16:B19" si="36">Q16</f>
        <v>0</v>
      </c>
      <c r="C16" s="4">
        <f t="shared" ref="C16:C19" si="37">B16*1.2</f>
        <v>0</v>
      </c>
      <c r="D16" s="4">
        <f t="shared" ref="D16:D19" si="38">C16*1.2</f>
        <v>0</v>
      </c>
      <c r="E16" s="5">
        <f t="shared" ref="E16:E19" si="39">R16</f>
        <v>0</v>
      </c>
      <c r="F16" s="4" t="e">
        <f t="shared" ref="F16:F19" si="40">ROUND((E16/B16),0)</f>
        <v>#DIV/0!</v>
      </c>
      <c r="G16" s="4" t="e">
        <f t="shared" ref="G16:G19" si="41">ROUND((E16/C16),0)</f>
        <v>#DIV/0!</v>
      </c>
      <c r="H16" s="4" t="e">
        <f t="shared" ref="H16:H19" si="42">ROUND((E16/D16),0)</f>
        <v>#DIV/0!</v>
      </c>
      <c r="I16" s="4">
        <f t="shared" ref="I16:J19" si="43">T16</f>
        <v>0</v>
      </c>
      <c r="J16" s="4">
        <f t="shared" si="43"/>
        <v>0</v>
      </c>
      <c r="O16">
        <v>0</v>
      </c>
      <c r="P16">
        <f t="shared" ref="P16:P17" si="44">O16/1.2</f>
        <v>0</v>
      </c>
      <c r="Q16">
        <f t="shared" ref="Q16:Q18" si="45">P16/1.2</f>
        <v>0</v>
      </c>
      <c r="R16" s="2">
        <v>0</v>
      </c>
      <c r="S16" s="2"/>
    </row>
    <row r="17" spans="1:19">
      <c r="A17" s="4">
        <f t="shared" si="35"/>
        <v>0</v>
      </c>
      <c r="B17" s="4">
        <f t="shared" si="36"/>
        <v>0</v>
      </c>
      <c r="C17" s="4">
        <f t="shared" si="37"/>
        <v>0</v>
      </c>
      <c r="D17" s="4">
        <f t="shared" si="38"/>
        <v>0</v>
      </c>
      <c r="E17" s="5">
        <f t="shared" si="39"/>
        <v>0</v>
      </c>
      <c r="F17" s="4" t="e">
        <f t="shared" si="40"/>
        <v>#DIV/0!</v>
      </c>
      <c r="G17" s="4" t="e">
        <f t="shared" si="41"/>
        <v>#DIV/0!</v>
      </c>
      <c r="H17" s="4" t="e">
        <f t="shared" si="42"/>
        <v>#DIV/0!</v>
      </c>
      <c r="I17" s="4">
        <f t="shared" si="43"/>
        <v>0</v>
      </c>
      <c r="J17" s="4">
        <f t="shared" si="43"/>
        <v>0</v>
      </c>
      <c r="O17">
        <v>0</v>
      </c>
      <c r="P17">
        <f t="shared" si="44"/>
        <v>0</v>
      </c>
      <c r="Q17">
        <f t="shared" si="45"/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Q22:Q34"/>
  <sheetViews>
    <sheetView workbookViewId="0">
      <selection activeCell="E8" sqref="E8"/>
    </sheetView>
  </sheetViews>
  <sheetFormatPr defaultRowHeight="15"/>
  <sheetData>
    <row r="22" spans="17:17">
      <c r="Q22" s="71"/>
    </row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E6" zoomScale="115" zoomScaleNormal="115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B8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B4" zoomScale="115" zoomScaleNormal="115" workbookViewId="0">
      <selection activeCell="D25" sqref="D25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F4:I20"/>
  <sheetViews>
    <sheetView workbookViewId="0">
      <selection activeCell="F17" sqref="F17:I23"/>
    </sheetView>
  </sheetViews>
  <sheetFormatPr defaultRowHeight="15"/>
  <sheetData>
    <row r="4" spans="6:9">
      <c r="F4" s="71" t="s">
        <v>98</v>
      </c>
      <c r="G4">
        <v>15.5</v>
      </c>
      <c r="H4">
        <v>14</v>
      </c>
      <c r="I4">
        <f>G4*H4</f>
        <v>217</v>
      </c>
    </row>
    <row r="5" spans="6:9">
      <c r="F5" s="71" t="s">
        <v>99</v>
      </c>
      <c r="G5">
        <v>8.4</v>
      </c>
      <c r="H5">
        <v>16.5</v>
      </c>
      <c r="I5" s="71">
        <f t="shared" ref="I5:I7" si="0">G5*H5</f>
        <v>138.6</v>
      </c>
    </row>
    <row r="6" spans="6:9">
      <c r="F6" s="71" t="s">
        <v>99</v>
      </c>
      <c r="G6">
        <v>4.8</v>
      </c>
      <c r="H6">
        <v>7.1</v>
      </c>
      <c r="I6" s="71">
        <f t="shared" si="0"/>
        <v>34.08</v>
      </c>
    </row>
    <row r="7" spans="6:9">
      <c r="F7" s="71" t="s">
        <v>99</v>
      </c>
      <c r="G7">
        <v>6.1</v>
      </c>
      <c r="H7">
        <v>4.0999999999999996</v>
      </c>
      <c r="I7" s="71">
        <f t="shared" si="0"/>
        <v>25.009999999999998</v>
      </c>
    </row>
    <row r="8" spans="6:9">
      <c r="F8" s="71" t="s">
        <v>100</v>
      </c>
      <c r="G8">
        <v>13</v>
      </c>
      <c r="H8">
        <v>14.6</v>
      </c>
      <c r="I8" s="71">
        <f>G8*H8</f>
        <v>189.79999999999998</v>
      </c>
    </row>
    <row r="9" spans="6:9">
      <c r="F9" s="71" t="s">
        <v>101</v>
      </c>
      <c r="G9">
        <v>10.4</v>
      </c>
      <c r="H9">
        <v>9.1</v>
      </c>
      <c r="I9" s="71">
        <f>G9*H9</f>
        <v>94.64</v>
      </c>
    </row>
    <row r="10" spans="6:9">
      <c r="F10" s="71" t="s">
        <v>102</v>
      </c>
      <c r="G10">
        <v>4.2</v>
      </c>
      <c r="H10">
        <v>6.4</v>
      </c>
      <c r="I10" s="71">
        <f>G10*H10</f>
        <v>26.880000000000003</v>
      </c>
    </row>
    <row r="11" spans="6:9">
      <c r="I11">
        <f>SUM(I4:I10)</f>
        <v>726.01</v>
      </c>
    </row>
    <row r="12" spans="6:9">
      <c r="F12" s="71" t="s">
        <v>69</v>
      </c>
      <c r="G12">
        <v>14.6</v>
      </c>
      <c r="H12">
        <v>3.5</v>
      </c>
      <c r="I12" s="71">
        <f>G12*H12</f>
        <v>51.1</v>
      </c>
    </row>
    <row r="13" spans="6:9">
      <c r="F13" s="71"/>
      <c r="G13">
        <v>15.5</v>
      </c>
      <c r="H13">
        <v>3.2</v>
      </c>
      <c r="I13" s="71">
        <f>G13*H13</f>
        <v>49.6</v>
      </c>
    </row>
    <row r="14" spans="6:9">
      <c r="F14" s="71"/>
      <c r="I14" s="71">
        <f>SUM(I12:I13)</f>
        <v>100.7</v>
      </c>
    </row>
    <row r="15" spans="6:9">
      <c r="F15" s="71"/>
      <c r="I15">
        <f>I14+I11</f>
        <v>826.71</v>
      </c>
    </row>
    <row r="17" spans="6:9">
      <c r="F17" s="71"/>
    </row>
    <row r="18" spans="6:9">
      <c r="F18" s="71"/>
      <c r="I18" s="71"/>
    </row>
    <row r="19" spans="6:9">
      <c r="F19" s="71"/>
      <c r="I19" s="71"/>
    </row>
    <row r="20" spans="6:9">
      <c r="F20" s="71"/>
      <c r="I20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Measurement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2024-05-23T13:01:05Z</dcterms:modified>
</cp:coreProperties>
</file>