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5360" windowHeight="7755" tabRatio="451"/>
  </bookViews>
  <sheets>
    <sheet name="Rajlaxmi" sheetId="110" r:id="rId1"/>
    <sheet name="RERA" sheetId="73" r:id="rId2"/>
    <sheet name="Floor Plan" sheetId="111" r:id="rId3"/>
    <sheet name="IGR" sheetId="115" r:id="rId4"/>
    <sheet name="Listing1" sheetId="118" r:id="rId5"/>
    <sheet name="Listing2" sheetId="117" r:id="rId6"/>
    <sheet name="Listing3" sheetId="119" r:id="rId7"/>
    <sheet name="Listing4" sheetId="120" r:id="rId8"/>
  </sheets>
  <definedNames>
    <definedName name="_xlnm._FilterDatabase" localSheetId="0" hidden="1">Rajlaxmi!#REF!</definedName>
    <definedName name="_xlnm._FilterDatabase" localSheetId="1" hidden="1">RERA!#REF!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00" i="110"/>
  <c r="N89"/>
  <c r="N87"/>
  <c r="N3"/>
  <c r="N4"/>
  <c r="N5"/>
  <c r="N7"/>
  <c r="N8"/>
  <c r="N9"/>
  <c r="N10"/>
  <c r="N11"/>
  <c r="N12"/>
  <c r="N1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M3"/>
  <c r="M4"/>
  <c r="M5"/>
  <c r="M7"/>
  <c r="M8"/>
  <c r="M9"/>
  <c r="M10"/>
  <c r="M11"/>
  <c r="M12"/>
  <c r="M1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L3"/>
  <c r="L4"/>
  <c r="L5"/>
  <c r="L7"/>
  <c r="L8"/>
  <c r="L9"/>
  <c r="L10"/>
  <c r="L11"/>
  <c r="L12"/>
  <c r="L1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K3"/>
  <c r="K4"/>
  <c r="K5"/>
  <c r="K7"/>
  <c r="K8"/>
  <c r="K9"/>
  <c r="K10"/>
  <c r="K11"/>
  <c r="K12"/>
  <c r="K1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I3"/>
  <c r="I4"/>
  <c r="I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H3"/>
  <c r="H4"/>
  <c r="H5"/>
  <c r="H6"/>
  <c r="K6" s="1"/>
  <c r="H7"/>
  <c r="H8"/>
  <c r="H9"/>
  <c r="H10"/>
  <c r="H11"/>
  <c r="H12"/>
  <c r="H13"/>
  <c r="H14"/>
  <c r="K14" s="1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2"/>
  <c r="M85"/>
  <c r="M86"/>
  <c r="M87"/>
  <c r="M89"/>
  <c r="J89"/>
  <c r="G89"/>
  <c r="J86"/>
  <c r="J87"/>
  <c r="G87"/>
  <c r="G86"/>
  <c r="J85"/>
  <c r="G85"/>
  <c r="M14" l="1"/>
  <c r="N14"/>
  <c r="L14"/>
  <c r="I6"/>
  <c r="M6"/>
  <c r="N6"/>
  <c r="L6"/>
  <c r="E77"/>
  <c r="F77"/>
  <c r="O4" i="115" l="1"/>
  <c r="AA17" i="73"/>
  <c r="AA16"/>
  <c r="X17" l="1"/>
  <c r="X16"/>
  <c r="H77" i="110"/>
  <c r="K2" l="1"/>
  <c r="P2"/>
  <c r="Q2" s="1"/>
  <c r="R2" s="1"/>
  <c r="P4" i="115" l="1"/>
  <c r="I2" i="110"/>
  <c r="I77" s="1"/>
  <c r="I78" s="1"/>
  <c r="L2" l="1"/>
  <c r="N2"/>
  <c r="M2"/>
  <c r="K77" l="1"/>
  <c r="M77" l="1"/>
  <c r="L77"/>
</calcChain>
</file>

<file path=xl/sharedStrings.xml><?xml version="1.0" encoding="utf-8"?>
<sst xmlns="http://schemas.openxmlformats.org/spreadsheetml/2006/main" count="99" uniqueCount="25">
  <si>
    <t>Sr. No.</t>
  </si>
  <si>
    <t>Floor No.</t>
  </si>
  <si>
    <t>Total</t>
  </si>
  <si>
    <t xml:space="preserve">  Flat No.</t>
  </si>
  <si>
    <t>2BHK</t>
  </si>
  <si>
    <t>2 BHK</t>
  </si>
  <si>
    <t>Comp.</t>
  </si>
  <si>
    <t xml:space="preserve">Total Area in 
Sq. Ft. 
</t>
  </si>
  <si>
    <t>4BHK</t>
  </si>
  <si>
    <t>Typical Floor - 1 to 6th Flr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</si>
  <si>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</si>
  <si>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</si>
  <si>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</si>
  <si>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</si>
  <si>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</si>
  <si>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</si>
  <si>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</si>
  <si>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</si>
  <si>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Tot - 30</t>
  </si>
  <si>
    <t>CA</t>
  </si>
  <si>
    <t>Carpet</t>
  </si>
  <si>
    <t>Balcony</t>
  </si>
  <si>
    <t>Attached Terrace</t>
  </si>
  <si>
    <t>As per Plan Attached Terrace in Sq. Ft. (50%)</t>
  </si>
  <si>
    <t>3BHK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</si>
</sst>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164" fontId="8" fillId="0" borderId="6" xfId="3" applyFont="1" applyFill="1" applyBorder="1" applyAlignment="1">
      <alignment horizontal="center" vertical="center" wrapText="1"/>
    </xf>
    <xf numFmtId="164" fontId="8" fillId="0" borderId="1" xfId="3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145677</xdr:colOff>
      <xdr:row>0</xdr:row>
      <xdr:rowOff>201706</xdr:rowOff>
    </xdr:from>
    <xdr:to>
      <xdr:col>18</xdr:col>
      <xdr:colOff>78436</xdr:colOff>
      <xdr:row>19</xdr:row>
      <xdr:rowOff>168749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1030" y="201706"/>
          <a:ext cx="9009524" cy="3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123825</xdr:rowOff>
    </xdr:from>
    <xdr:to>
      <xdr:col>9</xdr:col>
      <xdr:colOff>476250</xdr:colOff>
      <xdr:row>22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" y="695325"/>
          <a:ext cx="5734050" cy="3505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03"/>
  <sheetViews>
    <sheetView tabSelected="1" topLeftCell="D1" workbookViewId="0">
      <selection activeCell="L100" sqref="L100"/>
    </sheetView>
  </sheetViews>
  <sheetFormatPr defaultRowHeight="15"/>
  <cols>
    <col min="1" max="1" width="4.7109375" style="22" customWidth="1"/>
    <col min="2" max="2" width="6.85546875" style="23" customWidth="1"/>
    <col min="3" max="3" width="9.28515625" style="23" customWidth="1"/>
    <col min="4" max="4" width="11.7109375" style="23" customWidth="1"/>
    <col min="5" max="5" width="11.28515625" style="23" customWidth="1"/>
    <col min="6" max="7" width="12.5703125" style="23" customWidth="1"/>
    <col min="8" max="8" width="11.85546875" style="23" customWidth="1"/>
    <col min="9" max="9" width="9.140625" style="24" customWidth="1"/>
    <col min="10" max="11" width="16.28515625" style="24" customWidth="1"/>
    <col min="12" max="12" width="13.85546875" style="24" customWidth="1"/>
    <col min="13" max="13" width="14.85546875" style="24" customWidth="1"/>
    <col min="14" max="14" width="6.7109375" style="24" customWidth="1"/>
    <col min="15" max="15" width="9.140625" style="1"/>
    <col min="16" max="16" width="15.140625" style="1" bestFit="1" customWidth="1"/>
    <col min="17" max="17" width="15.28515625" style="1" customWidth="1"/>
    <col min="18" max="18" width="10.85546875" style="1" customWidth="1"/>
    <col min="19" max="16384" width="9.140625" style="1"/>
  </cols>
  <sheetData>
    <row r="1" spans="1:18" ht="49.5" customHeight="1">
      <c r="A1" s="13" t="s">
        <v>0</v>
      </c>
      <c r="B1" s="14" t="s">
        <v>3</v>
      </c>
      <c r="C1" s="14" t="s">
        <v>1</v>
      </c>
      <c r="D1" s="14" t="s">
        <v>6</v>
      </c>
      <c r="E1" s="15" t="s">
        <v>10</v>
      </c>
      <c r="F1" s="15" t="s">
        <v>15</v>
      </c>
      <c r="G1" s="19" t="s">
        <v>23</v>
      </c>
      <c r="H1" s="19" t="s">
        <v>7</v>
      </c>
      <c r="I1" s="28" t="s">
        <v>17</v>
      </c>
      <c r="J1" s="28" t="s">
        <v>16</v>
      </c>
      <c r="K1" s="28" t="s">
        <v>11</v>
      </c>
      <c r="L1" s="28" t="s">
        <v>12</v>
      </c>
      <c r="M1" s="28" t="s">
        <v>13</v>
      </c>
      <c r="N1" s="28" t="s">
        <v>14</v>
      </c>
    </row>
    <row r="2" spans="1:18">
      <c r="A2" s="16">
        <v>1</v>
      </c>
      <c r="B2" s="21">
        <v>201</v>
      </c>
      <c r="C2" s="17">
        <v>2</v>
      </c>
      <c r="D2" s="20" t="s">
        <v>4</v>
      </c>
      <c r="E2" s="20">
        <v>694</v>
      </c>
      <c r="F2" s="20">
        <v>82</v>
      </c>
      <c r="G2" s="20">
        <v>43</v>
      </c>
      <c r="H2" s="20">
        <f>E2+F2+G2</f>
        <v>819</v>
      </c>
      <c r="I2" s="29">
        <f t="shared" ref="I2:I76" si="0">H2*1.1</f>
        <v>900.90000000000009</v>
      </c>
      <c r="J2" s="36">
        <v>6100</v>
      </c>
      <c r="K2" s="37">
        <f>J2*H2</f>
        <v>4995900</v>
      </c>
      <c r="L2" s="37">
        <f t="shared" ref="L2:L65" si="1">K2*0.95</f>
        <v>4746105</v>
      </c>
      <c r="M2" s="37">
        <f t="shared" ref="M2:M65" si="2">K2*0.8</f>
        <v>3996720</v>
      </c>
      <c r="N2" s="38">
        <f t="shared" ref="N2:N65" si="3">MROUND((K2*0.025/12),500)</f>
        <v>10500</v>
      </c>
      <c r="P2" s="2">
        <f>H2*1.35</f>
        <v>1105.6500000000001</v>
      </c>
      <c r="Q2" s="3">
        <f>P2*6600</f>
        <v>7297290.0000000009</v>
      </c>
      <c r="R2" s="3">
        <f>Q2/H2</f>
        <v>8910.0000000000018</v>
      </c>
    </row>
    <row r="3" spans="1:18">
      <c r="A3" s="16">
        <v>2</v>
      </c>
      <c r="B3" s="21">
        <v>202</v>
      </c>
      <c r="C3" s="17">
        <v>2</v>
      </c>
      <c r="D3" s="20" t="s">
        <v>24</v>
      </c>
      <c r="E3" s="20">
        <v>955</v>
      </c>
      <c r="F3" s="20">
        <v>119</v>
      </c>
      <c r="G3" s="20">
        <v>26</v>
      </c>
      <c r="H3" s="20">
        <f t="shared" ref="H3:H66" si="4">E3+F3+G3</f>
        <v>1100</v>
      </c>
      <c r="I3" s="29">
        <f t="shared" si="0"/>
        <v>1210</v>
      </c>
      <c r="J3" s="36">
        <v>6100</v>
      </c>
      <c r="K3" s="37">
        <f t="shared" ref="K3:K66" si="5">J3*H3</f>
        <v>6710000</v>
      </c>
      <c r="L3" s="37">
        <f t="shared" si="1"/>
        <v>6374500</v>
      </c>
      <c r="M3" s="37">
        <f t="shared" si="2"/>
        <v>5368000</v>
      </c>
      <c r="N3" s="38">
        <f t="shared" si="3"/>
        <v>14000</v>
      </c>
      <c r="P3" s="3"/>
      <c r="Q3" s="3"/>
    </row>
    <row r="4" spans="1:18">
      <c r="A4" s="16">
        <v>3</v>
      </c>
      <c r="B4" s="21">
        <v>203</v>
      </c>
      <c r="C4" s="17">
        <v>2</v>
      </c>
      <c r="D4" s="20" t="s">
        <v>24</v>
      </c>
      <c r="E4" s="20">
        <v>955</v>
      </c>
      <c r="F4" s="20">
        <v>82</v>
      </c>
      <c r="G4" s="20">
        <v>208</v>
      </c>
      <c r="H4" s="20">
        <f t="shared" si="4"/>
        <v>1245</v>
      </c>
      <c r="I4" s="29">
        <f t="shared" si="0"/>
        <v>1369.5</v>
      </c>
      <c r="J4" s="36">
        <v>6100</v>
      </c>
      <c r="K4" s="37">
        <f t="shared" si="5"/>
        <v>7594500</v>
      </c>
      <c r="L4" s="37">
        <f t="shared" si="1"/>
        <v>7214775</v>
      </c>
      <c r="M4" s="37">
        <f t="shared" si="2"/>
        <v>6075600</v>
      </c>
      <c r="N4" s="38">
        <f t="shared" si="3"/>
        <v>16000</v>
      </c>
      <c r="P4" s="3"/>
      <c r="Q4" s="3"/>
    </row>
    <row r="5" spans="1:18">
      <c r="A5" s="16">
        <v>4</v>
      </c>
      <c r="B5" s="21">
        <v>301</v>
      </c>
      <c r="C5" s="17">
        <v>3</v>
      </c>
      <c r="D5" s="20" t="s">
        <v>4</v>
      </c>
      <c r="E5" s="20">
        <v>622</v>
      </c>
      <c r="F5" s="20">
        <v>122</v>
      </c>
      <c r="G5" s="20">
        <v>160</v>
      </c>
      <c r="H5" s="20">
        <f t="shared" si="4"/>
        <v>904</v>
      </c>
      <c r="I5" s="29">
        <f t="shared" si="0"/>
        <v>994.40000000000009</v>
      </c>
      <c r="J5" s="36">
        <v>6100</v>
      </c>
      <c r="K5" s="37">
        <f t="shared" si="5"/>
        <v>5514400</v>
      </c>
      <c r="L5" s="37">
        <f t="shared" si="1"/>
        <v>5238680</v>
      </c>
      <c r="M5" s="37">
        <f t="shared" si="2"/>
        <v>4411520</v>
      </c>
      <c r="N5" s="38">
        <f t="shared" si="3"/>
        <v>11500</v>
      </c>
      <c r="P5" s="3"/>
      <c r="Q5" s="3"/>
    </row>
    <row r="6" spans="1:18">
      <c r="A6" s="16">
        <v>5</v>
      </c>
      <c r="B6" s="21">
        <v>302</v>
      </c>
      <c r="C6" s="17">
        <v>3</v>
      </c>
      <c r="D6" s="20" t="s">
        <v>4</v>
      </c>
      <c r="E6" s="20">
        <v>694</v>
      </c>
      <c r="F6" s="20">
        <v>82</v>
      </c>
      <c r="G6" s="20">
        <v>0</v>
      </c>
      <c r="H6" s="20">
        <f t="shared" si="4"/>
        <v>776</v>
      </c>
      <c r="I6" s="29">
        <f t="shared" si="0"/>
        <v>853.6</v>
      </c>
      <c r="J6" s="36">
        <v>6100</v>
      </c>
      <c r="K6" s="37">
        <f t="shared" si="5"/>
        <v>4733600</v>
      </c>
      <c r="L6" s="37">
        <f t="shared" si="1"/>
        <v>4496920</v>
      </c>
      <c r="M6" s="37">
        <f t="shared" si="2"/>
        <v>3786880</v>
      </c>
      <c r="N6" s="38">
        <f t="shared" si="3"/>
        <v>10000</v>
      </c>
      <c r="P6" s="3"/>
      <c r="Q6" s="3"/>
    </row>
    <row r="7" spans="1:18">
      <c r="A7" s="16">
        <v>6</v>
      </c>
      <c r="B7" s="21">
        <v>303</v>
      </c>
      <c r="C7" s="17">
        <v>3</v>
      </c>
      <c r="D7" s="20" t="s">
        <v>24</v>
      </c>
      <c r="E7" s="20">
        <v>955</v>
      </c>
      <c r="F7" s="20">
        <v>119</v>
      </c>
      <c r="G7" s="20">
        <v>0</v>
      </c>
      <c r="H7" s="20">
        <f t="shared" si="4"/>
        <v>1074</v>
      </c>
      <c r="I7" s="29">
        <f t="shared" si="0"/>
        <v>1181.4000000000001</v>
      </c>
      <c r="J7" s="36">
        <v>6100</v>
      </c>
      <c r="K7" s="37">
        <f t="shared" si="5"/>
        <v>6551400</v>
      </c>
      <c r="L7" s="37">
        <f t="shared" si="1"/>
        <v>6223830</v>
      </c>
      <c r="M7" s="37">
        <f t="shared" si="2"/>
        <v>5241120</v>
      </c>
      <c r="N7" s="38">
        <f t="shared" si="3"/>
        <v>13500</v>
      </c>
      <c r="P7" s="3"/>
      <c r="Q7" s="3"/>
    </row>
    <row r="8" spans="1:18">
      <c r="A8" s="16">
        <v>7</v>
      </c>
      <c r="B8" s="21">
        <v>304</v>
      </c>
      <c r="C8" s="17">
        <v>3</v>
      </c>
      <c r="D8" s="20" t="s">
        <v>24</v>
      </c>
      <c r="E8" s="20">
        <v>955</v>
      </c>
      <c r="F8" s="20">
        <v>119</v>
      </c>
      <c r="G8" s="20">
        <v>0</v>
      </c>
      <c r="H8" s="20">
        <f t="shared" si="4"/>
        <v>1074</v>
      </c>
      <c r="I8" s="29">
        <f t="shared" si="0"/>
        <v>1181.4000000000001</v>
      </c>
      <c r="J8" s="36">
        <v>6100</v>
      </c>
      <c r="K8" s="37">
        <f t="shared" si="5"/>
        <v>6551400</v>
      </c>
      <c r="L8" s="37">
        <f t="shared" si="1"/>
        <v>6223830</v>
      </c>
      <c r="M8" s="37">
        <f t="shared" si="2"/>
        <v>5241120</v>
      </c>
      <c r="N8" s="38">
        <f t="shared" si="3"/>
        <v>13500</v>
      </c>
      <c r="P8" s="3"/>
      <c r="Q8" s="3"/>
    </row>
    <row r="9" spans="1:18">
      <c r="A9" s="16">
        <v>8</v>
      </c>
      <c r="B9" s="21">
        <v>401</v>
      </c>
      <c r="C9" s="17">
        <v>4</v>
      </c>
      <c r="D9" s="20" t="s">
        <v>4</v>
      </c>
      <c r="E9" s="20">
        <v>622</v>
      </c>
      <c r="F9" s="20">
        <v>122</v>
      </c>
      <c r="G9" s="20">
        <v>0</v>
      </c>
      <c r="H9" s="20">
        <f t="shared" si="4"/>
        <v>744</v>
      </c>
      <c r="I9" s="29">
        <f t="shared" si="0"/>
        <v>818.40000000000009</v>
      </c>
      <c r="J9" s="36">
        <v>6100</v>
      </c>
      <c r="K9" s="37">
        <f t="shared" si="5"/>
        <v>4538400</v>
      </c>
      <c r="L9" s="37">
        <f t="shared" si="1"/>
        <v>4311480</v>
      </c>
      <c r="M9" s="37">
        <f t="shared" si="2"/>
        <v>3630720</v>
      </c>
      <c r="N9" s="38">
        <f t="shared" si="3"/>
        <v>9500</v>
      </c>
      <c r="P9" s="3"/>
      <c r="Q9" s="3"/>
    </row>
    <row r="10" spans="1:18">
      <c r="A10" s="16">
        <v>9</v>
      </c>
      <c r="B10" s="21">
        <v>402</v>
      </c>
      <c r="C10" s="17">
        <v>4</v>
      </c>
      <c r="D10" s="20" t="s">
        <v>4</v>
      </c>
      <c r="E10" s="20">
        <v>694</v>
      </c>
      <c r="F10" s="20">
        <v>82</v>
      </c>
      <c r="G10" s="20">
        <v>0</v>
      </c>
      <c r="H10" s="20">
        <f t="shared" si="4"/>
        <v>776</v>
      </c>
      <c r="I10" s="29">
        <f t="shared" si="0"/>
        <v>853.6</v>
      </c>
      <c r="J10" s="36">
        <v>6100</v>
      </c>
      <c r="K10" s="37">
        <f t="shared" si="5"/>
        <v>4733600</v>
      </c>
      <c r="L10" s="37">
        <f t="shared" si="1"/>
        <v>4496920</v>
      </c>
      <c r="M10" s="37">
        <f t="shared" si="2"/>
        <v>3786880</v>
      </c>
      <c r="N10" s="38">
        <f t="shared" si="3"/>
        <v>10000</v>
      </c>
      <c r="P10" s="3"/>
      <c r="Q10" s="3"/>
    </row>
    <row r="11" spans="1:18">
      <c r="A11" s="16">
        <v>10</v>
      </c>
      <c r="B11" s="21">
        <v>403</v>
      </c>
      <c r="C11" s="17">
        <v>4</v>
      </c>
      <c r="D11" s="20" t="s">
        <v>24</v>
      </c>
      <c r="E11" s="20">
        <v>955</v>
      </c>
      <c r="F11" s="20">
        <v>119</v>
      </c>
      <c r="G11" s="20">
        <v>0</v>
      </c>
      <c r="H11" s="20">
        <f t="shared" si="4"/>
        <v>1074</v>
      </c>
      <c r="I11" s="29">
        <f t="shared" si="0"/>
        <v>1181.4000000000001</v>
      </c>
      <c r="J11" s="36">
        <v>6100</v>
      </c>
      <c r="K11" s="37">
        <f t="shared" si="5"/>
        <v>6551400</v>
      </c>
      <c r="L11" s="37">
        <f t="shared" si="1"/>
        <v>6223830</v>
      </c>
      <c r="M11" s="37">
        <f t="shared" si="2"/>
        <v>5241120</v>
      </c>
      <c r="N11" s="38">
        <f t="shared" si="3"/>
        <v>13500</v>
      </c>
      <c r="P11" s="3"/>
      <c r="Q11" s="3"/>
    </row>
    <row r="12" spans="1:18">
      <c r="A12" s="16">
        <v>11</v>
      </c>
      <c r="B12" s="21">
        <v>404</v>
      </c>
      <c r="C12" s="17">
        <v>4</v>
      </c>
      <c r="D12" s="20" t="s">
        <v>24</v>
      </c>
      <c r="E12" s="20">
        <v>955</v>
      </c>
      <c r="F12" s="20">
        <v>119</v>
      </c>
      <c r="G12" s="20">
        <v>0</v>
      </c>
      <c r="H12" s="20">
        <f t="shared" si="4"/>
        <v>1074</v>
      </c>
      <c r="I12" s="29">
        <f t="shared" si="0"/>
        <v>1181.4000000000001</v>
      </c>
      <c r="J12" s="36">
        <v>6100</v>
      </c>
      <c r="K12" s="37">
        <f t="shared" si="5"/>
        <v>6551400</v>
      </c>
      <c r="L12" s="37">
        <f t="shared" si="1"/>
        <v>6223830</v>
      </c>
      <c r="M12" s="37">
        <f t="shared" si="2"/>
        <v>5241120</v>
      </c>
      <c r="N12" s="38">
        <f t="shared" si="3"/>
        <v>13500</v>
      </c>
      <c r="P12" s="3"/>
      <c r="Q12" s="3"/>
    </row>
    <row r="13" spans="1:18">
      <c r="A13" s="16">
        <v>12</v>
      </c>
      <c r="B13" s="21">
        <v>501</v>
      </c>
      <c r="C13" s="17">
        <v>5</v>
      </c>
      <c r="D13" s="20" t="s">
        <v>4</v>
      </c>
      <c r="E13" s="20">
        <v>622</v>
      </c>
      <c r="F13" s="20">
        <v>122</v>
      </c>
      <c r="G13" s="20">
        <v>0</v>
      </c>
      <c r="H13" s="20">
        <f t="shared" si="4"/>
        <v>744</v>
      </c>
      <c r="I13" s="29">
        <f t="shared" si="0"/>
        <v>818.40000000000009</v>
      </c>
      <c r="J13" s="36">
        <v>6100</v>
      </c>
      <c r="K13" s="37">
        <f t="shared" si="5"/>
        <v>4538400</v>
      </c>
      <c r="L13" s="37">
        <f t="shared" si="1"/>
        <v>4311480</v>
      </c>
      <c r="M13" s="37">
        <f t="shared" si="2"/>
        <v>3630720</v>
      </c>
      <c r="N13" s="38">
        <f t="shared" si="3"/>
        <v>9500</v>
      </c>
      <c r="P13" s="3"/>
      <c r="Q13" s="3"/>
    </row>
    <row r="14" spans="1:18">
      <c r="A14" s="16">
        <v>13</v>
      </c>
      <c r="B14" s="21">
        <v>502</v>
      </c>
      <c r="C14" s="17">
        <v>5</v>
      </c>
      <c r="D14" s="20" t="s">
        <v>4</v>
      </c>
      <c r="E14" s="20">
        <v>694</v>
      </c>
      <c r="F14" s="20">
        <v>82</v>
      </c>
      <c r="G14" s="20">
        <v>0</v>
      </c>
      <c r="H14" s="20">
        <f t="shared" si="4"/>
        <v>776</v>
      </c>
      <c r="I14" s="29">
        <f t="shared" si="0"/>
        <v>853.6</v>
      </c>
      <c r="J14" s="36">
        <v>6100</v>
      </c>
      <c r="K14" s="37">
        <f t="shared" si="5"/>
        <v>4733600</v>
      </c>
      <c r="L14" s="37">
        <f t="shared" si="1"/>
        <v>4496920</v>
      </c>
      <c r="M14" s="37">
        <f t="shared" si="2"/>
        <v>3786880</v>
      </c>
      <c r="N14" s="38">
        <f t="shared" si="3"/>
        <v>10000</v>
      </c>
      <c r="P14" s="3"/>
      <c r="Q14" s="3"/>
    </row>
    <row r="15" spans="1:18">
      <c r="A15" s="16">
        <v>14</v>
      </c>
      <c r="B15" s="21">
        <v>503</v>
      </c>
      <c r="C15" s="17">
        <v>5</v>
      </c>
      <c r="D15" s="20" t="s">
        <v>24</v>
      </c>
      <c r="E15" s="20">
        <v>955</v>
      </c>
      <c r="F15" s="20">
        <v>119</v>
      </c>
      <c r="G15" s="20">
        <v>0</v>
      </c>
      <c r="H15" s="20">
        <f t="shared" si="4"/>
        <v>1074</v>
      </c>
      <c r="I15" s="29">
        <f t="shared" si="0"/>
        <v>1181.4000000000001</v>
      </c>
      <c r="J15" s="36">
        <v>6100</v>
      </c>
      <c r="K15" s="37">
        <f t="shared" si="5"/>
        <v>6551400</v>
      </c>
      <c r="L15" s="37">
        <f t="shared" si="1"/>
        <v>6223830</v>
      </c>
      <c r="M15" s="37">
        <f t="shared" si="2"/>
        <v>5241120</v>
      </c>
      <c r="N15" s="38">
        <f t="shared" si="3"/>
        <v>13500</v>
      </c>
      <c r="P15" s="6"/>
    </row>
    <row r="16" spans="1:18">
      <c r="A16" s="16">
        <v>15</v>
      </c>
      <c r="B16" s="21">
        <v>504</v>
      </c>
      <c r="C16" s="17">
        <v>5</v>
      </c>
      <c r="D16" s="20" t="s">
        <v>24</v>
      </c>
      <c r="E16" s="20">
        <v>955</v>
      </c>
      <c r="F16" s="20">
        <v>119</v>
      </c>
      <c r="G16" s="20">
        <v>0</v>
      </c>
      <c r="H16" s="20">
        <f t="shared" si="4"/>
        <v>1074</v>
      </c>
      <c r="I16" s="29">
        <f t="shared" si="0"/>
        <v>1181.4000000000001</v>
      </c>
      <c r="J16" s="36">
        <v>6100</v>
      </c>
      <c r="K16" s="37">
        <f t="shared" si="5"/>
        <v>6551400</v>
      </c>
      <c r="L16" s="37">
        <f t="shared" si="1"/>
        <v>6223830</v>
      </c>
      <c r="M16" s="37">
        <f t="shared" si="2"/>
        <v>5241120</v>
      </c>
      <c r="N16" s="38">
        <f t="shared" si="3"/>
        <v>13500</v>
      </c>
      <c r="P16" s="7"/>
    </row>
    <row r="17" spans="1:14">
      <c r="A17" s="16">
        <v>16</v>
      </c>
      <c r="B17" s="21">
        <v>601</v>
      </c>
      <c r="C17" s="17">
        <v>6</v>
      </c>
      <c r="D17" s="20" t="s">
        <v>4</v>
      </c>
      <c r="E17" s="20">
        <v>622</v>
      </c>
      <c r="F17" s="20">
        <v>122</v>
      </c>
      <c r="G17" s="20">
        <v>0</v>
      </c>
      <c r="H17" s="20">
        <f t="shared" si="4"/>
        <v>744</v>
      </c>
      <c r="I17" s="29">
        <f t="shared" si="0"/>
        <v>818.40000000000009</v>
      </c>
      <c r="J17" s="36">
        <v>6100</v>
      </c>
      <c r="K17" s="37">
        <f t="shared" si="5"/>
        <v>4538400</v>
      </c>
      <c r="L17" s="37">
        <f t="shared" si="1"/>
        <v>4311480</v>
      </c>
      <c r="M17" s="37">
        <f t="shared" si="2"/>
        <v>3630720</v>
      </c>
      <c r="N17" s="38">
        <f t="shared" si="3"/>
        <v>9500</v>
      </c>
    </row>
    <row r="18" spans="1:14">
      <c r="A18" s="16">
        <v>17</v>
      </c>
      <c r="B18" s="21">
        <v>602</v>
      </c>
      <c r="C18" s="17">
        <v>6</v>
      </c>
      <c r="D18" s="20" t="s">
        <v>4</v>
      </c>
      <c r="E18" s="20">
        <v>694</v>
      </c>
      <c r="F18" s="20">
        <v>82</v>
      </c>
      <c r="G18" s="20">
        <v>0</v>
      </c>
      <c r="H18" s="20">
        <f t="shared" si="4"/>
        <v>776</v>
      </c>
      <c r="I18" s="29">
        <f t="shared" si="0"/>
        <v>853.6</v>
      </c>
      <c r="J18" s="36">
        <v>6100</v>
      </c>
      <c r="K18" s="37">
        <f t="shared" si="5"/>
        <v>4733600</v>
      </c>
      <c r="L18" s="37">
        <f t="shared" si="1"/>
        <v>4496920</v>
      </c>
      <c r="M18" s="37">
        <f t="shared" si="2"/>
        <v>3786880</v>
      </c>
      <c r="N18" s="38">
        <f t="shared" si="3"/>
        <v>10000</v>
      </c>
    </row>
    <row r="19" spans="1:14">
      <c r="A19" s="16">
        <v>18</v>
      </c>
      <c r="B19" s="21">
        <v>603</v>
      </c>
      <c r="C19" s="17">
        <v>6</v>
      </c>
      <c r="D19" s="20" t="s">
        <v>24</v>
      </c>
      <c r="E19" s="20">
        <v>955</v>
      </c>
      <c r="F19" s="20">
        <v>119</v>
      </c>
      <c r="G19" s="20">
        <v>0</v>
      </c>
      <c r="H19" s="20">
        <f t="shared" si="4"/>
        <v>1074</v>
      </c>
      <c r="I19" s="29">
        <f t="shared" si="0"/>
        <v>1181.4000000000001</v>
      </c>
      <c r="J19" s="36">
        <v>6100</v>
      </c>
      <c r="K19" s="37">
        <f t="shared" si="5"/>
        <v>6551400</v>
      </c>
      <c r="L19" s="37">
        <f t="shared" si="1"/>
        <v>6223830</v>
      </c>
      <c r="M19" s="37">
        <f t="shared" si="2"/>
        <v>5241120</v>
      </c>
      <c r="N19" s="38">
        <f t="shared" si="3"/>
        <v>13500</v>
      </c>
    </row>
    <row r="20" spans="1:14">
      <c r="A20" s="16">
        <v>19</v>
      </c>
      <c r="B20" s="21">
        <v>604</v>
      </c>
      <c r="C20" s="17">
        <v>6</v>
      </c>
      <c r="D20" s="20" t="s">
        <v>24</v>
      </c>
      <c r="E20" s="20">
        <v>955</v>
      </c>
      <c r="F20" s="20">
        <v>119</v>
      </c>
      <c r="G20" s="20">
        <v>0</v>
      </c>
      <c r="H20" s="20">
        <f t="shared" si="4"/>
        <v>1074</v>
      </c>
      <c r="I20" s="29">
        <f t="shared" si="0"/>
        <v>1181.4000000000001</v>
      </c>
      <c r="J20" s="36">
        <v>6100</v>
      </c>
      <c r="K20" s="37">
        <f t="shared" si="5"/>
        <v>6551400</v>
      </c>
      <c r="L20" s="37">
        <f t="shared" si="1"/>
        <v>6223830</v>
      </c>
      <c r="M20" s="37">
        <f t="shared" si="2"/>
        <v>5241120</v>
      </c>
      <c r="N20" s="38">
        <f t="shared" si="3"/>
        <v>13500</v>
      </c>
    </row>
    <row r="21" spans="1:14">
      <c r="A21" s="16">
        <v>20</v>
      </c>
      <c r="B21" s="21">
        <v>701</v>
      </c>
      <c r="C21" s="17">
        <v>7</v>
      </c>
      <c r="D21" s="20" t="s">
        <v>4</v>
      </c>
      <c r="E21" s="20">
        <v>622</v>
      </c>
      <c r="F21" s="20">
        <v>122</v>
      </c>
      <c r="G21" s="20">
        <v>0</v>
      </c>
      <c r="H21" s="20">
        <f t="shared" si="4"/>
        <v>744</v>
      </c>
      <c r="I21" s="29">
        <f t="shared" si="0"/>
        <v>818.40000000000009</v>
      </c>
      <c r="J21" s="36">
        <v>6100</v>
      </c>
      <c r="K21" s="37">
        <f t="shared" si="5"/>
        <v>4538400</v>
      </c>
      <c r="L21" s="37">
        <f t="shared" si="1"/>
        <v>4311480</v>
      </c>
      <c r="M21" s="37">
        <f t="shared" si="2"/>
        <v>3630720</v>
      </c>
      <c r="N21" s="38">
        <f t="shared" si="3"/>
        <v>9500</v>
      </c>
    </row>
    <row r="22" spans="1:14">
      <c r="A22" s="16">
        <v>21</v>
      </c>
      <c r="B22" s="21">
        <v>702</v>
      </c>
      <c r="C22" s="17">
        <v>7</v>
      </c>
      <c r="D22" s="20" t="s">
        <v>4</v>
      </c>
      <c r="E22" s="20">
        <v>694</v>
      </c>
      <c r="F22" s="20">
        <v>82</v>
      </c>
      <c r="G22" s="20">
        <v>0</v>
      </c>
      <c r="H22" s="20">
        <f t="shared" si="4"/>
        <v>776</v>
      </c>
      <c r="I22" s="29">
        <f t="shared" si="0"/>
        <v>853.6</v>
      </c>
      <c r="J22" s="36">
        <v>6100</v>
      </c>
      <c r="K22" s="37">
        <f t="shared" si="5"/>
        <v>4733600</v>
      </c>
      <c r="L22" s="37">
        <f t="shared" si="1"/>
        <v>4496920</v>
      </c>
      <c r="M22" s="37">
        <f t="shared" si="2"/>
        <v>3786880</v>
      </c>
      <c r="N22" s="38">
        <f t="shared" si="3"/>
        <v>10000</v>
      </c>
    </row>
    <row r="23" spans="1:14">
      <c r="A23" s="16">
        <v>22</v>
      </c>
      <c r="B23" s="21">
        <v>703</v>
      </c>
      <c r="C23" s="17">
        <v>7</v>
      </c>
      <c r="D23" s="20" t="s">
        <v>24</v>
      </c>
      <c r="E23" s="20">
        <v>955</v>
      </c>
      <c r="F23" s="20">
        <v>119</v>
      </c>
      <c r="G23" s="20">
        <v>0</v>
      </c>
      <c r="H23" s="20">
        <f t="shared" si="4"/>
        <v>1074</v>
      </c>
      <c r="I23" s="29">
        <f t="shared" si="0"/>
        <v>1181.4000000000001</v>
      </c>
      <c r="J23" s="36">
        <v>6100</v>
      </c>
      <c r="K23" s="37">
        <f t="shared" si="5"/>
        <v>6551400</v>
      </c>
      <c r="L23" s="37">
        <f t="shared" si="1"/>
        <v>6223830</v>
      </c>
      <c r="M23" s="37">
        <f t="shared" si="2"/>
        <v>5241120</v>
      </c>
      <c r="N23" s="38">
        <f t="shared" si="3"/>
        <v>13500</v>
      </c>
    </row>
    <row r="24" spans="1:14">
      <c r="A24" s="16">
        <v>23</v>
      </c>
      <c r="B24" s="21">
        <v>704</v>
      </c>
      <c r="C24" s="17">
        <v>7</v>
      </c>
      <c r="D24" s="20" t="s">
        <v>24</v>
      </c>
      <c r="E24" s="20">
        <v>955</v>
      </c>
      <c r="F24" s="20">
        <v>119</v>
      </c>
      <c r="G24" s="20">
        <v>0</v>
      </c>
      <c r="H24" s="20">
        <f t="shared" si="4"/>
        <v>1074</v>
      </c>
      <c r="I24" s="29">
        <f t="shared" si="0"/>
        <v>1181.4000000000001</v>
      </c>
      <c r="J24" s="36">
        <v>6100</v>
      </c>
      <c r="K24" s="37">
        <f t="shared" si="5"/>
        <v>6551400</v>
      </c>
      <c r="L24" s="37">
        <f t="shared" si="1"/>
        <v>6223830</v>
      </c>
      <c r="M24" s="37">
        <f t="shared" si="2"/>
        <v>5241120</v>
      </c>
      <c r="N24" s="38">
        <f t="shared" si="3"/>
        <v>13500</v>
      </c>
    </row>
    <row r="25" spans="1:14">
      <c r="A25" s="16">
        <v>24</v>
      </c>
      <c r="B25" s="16">
        <v>801</v>
      </c>
      <c r="C25" s="17">
        <v>8</v>
      </c>
      <c r="D25" s="20" t="s">
        <v>4</v>
      </c>
      <c r="E25" s="20">
        <v>622</v>
      </c>
      <c r="F25" s="20">
        <v>122</v>
      </c>
      <c r="G25" s="20">
        <v>0</v>
      </c>
      <c r="H25" s="20">
        <f t="shared" si="4"/>
        <v>744</v>
      </c>
      <c r="I25" s="29">
        <f t="shared" si="0"/>
        <v>818.40000000000009</v>
      </c>
      <c r="J25" s="36">
        <v>6100</v>
      </c>
      <c r="K25" s="37">
        <f t="shared" si="5"/>
        <v>4538400</v>
      </c>
      <c r="L25" s="37">
        <f t="shared" si="1"/>
        <v>4311480</v>
      </c>
      <c r="M25" s="37">
        <f t="shared" si="2"/>
        <v>3630720</v>
      </c>
      <c r="N25" s="38">
        <f t="shared" si="3"/>
        <v>9500</v>
      </c>
    </row>
    <row r="26" spans="1:14">
      <c r="A26" s="16">
        <v>25</v>
      </c>
      <c r="B26" s="16">
        <v>802</v>
      </c>
      <c r="C26" s="17">
        <v>8</v>
      </c>
      <c r="D26" s="20" t="s">
        <v>4</v>
      </c>
      <c r="E26" s="20">
        <v>694</v>
      </c>
      <c r="F26" s="20">
        <v>82</v>
      </c>
      <c r="G26" s="20">
        <v>0</v>
      </c>
      <c r="H26" s="20">
        <f t="shared" si="4"/>
        <v>776</v>
      </c>
      <c r="I26" s="29">
        <f t="shared" si="0"/>
        <v>853.6</v>
      </c>
      <c r="J26" s="36">
        <v>6100</v>
      </c>
      <c r="K26" s="37">
        <f t="shared" si="5"/>
        <v>4733600</v>
      </c>
      <c r="L26" s="37">
        <f t="shared" si="1"/>
        <v>4496920</v>
      </c>
      <c r="M26" s="37">
        <f t="shared" si="2"/>
        <v>3786880</v>
      </c>
      <c r="N26" s="38">
        <f t="shared" si="3"/>
        <v>10000</v>
      </c>
    </row>
    <row r="27" spans="1:14">
      <c r="A27" s="16">
        <v>26</v>
      </c>
      <c r="B27" s="16">
        <v>803</v>
      </c>
      <c r="C27" s="17">
        <v>8</v>
      </c>
      <c r="D27" s="20" t="s">
        <v>24</v>
      </c>
      <c r="E27" s="20">
        <v>955</v>
      </c>
      <c r="F27" s="20">
        <v>119</v>
      </c>
      <c r="G27" s="20">
        <v>0</v>
      </c>
      <c r="H27" s="20">
        <f t="shared" si="4"/>
        <v>1074</v>
      </c>
      <c r="I27" s="29">
        <f t="shared" si="0"/>
        <v>1181.4000000000001</v>
      </c>
      <c r="J27" s="36">
        <v>6100</v>
      </c>
      <c r="K27" s="37">
        <f t="shared" si="5"/>
        <v>6551400</v>
      </c>
      <c r="L27" s="37">
        <f t="shared" si="1"/>
        <v>6223830</v>
      </c>
      <c r="M27" s="37">
        <f t="shared" si="2"/>
        <v>5241120</v>
      </c>
      <c r="N27" s="38">
        <f t="shared" si="3"/>
        <v>13500</v>
      </c>
    </row>
    <row r="28" spans="1:14">
      <c r="A28" s="16">
        <v>27</v>
      </c>
      <c r="B28" s="16">
        <v>804</v>
      </c>
      <c r="C28" s="17">
        <v>8</v>
      </c>
      <c r="D28" s="20" t="s">
        <v>24</v>
      </c>
      <c r="E28" s="20">
        <v>955</v>
      </c>
      <c r="F28" s="20">
        <v>119</v>
      </c>
      <c r="G28" s="20">
        <v>0</v>
      </c>
      <c r="H28" s="20">
        <f t="shared" si="4"/>
        <v>1074</v>
      </c>
      <c r="I28" s="29">
        <f t="shared" si="0"/>
        <v>1181.4000000000001</v>
      </c>
      <c r="J28" s="36">
        <v>6100</v>
      </c>
      <c r="K28" s="37">
        <f t="shared" si="5"/>
        <v>6551400</v>
      </c>
      <c r="L28" s="37">
        <f t="shared" si="1"/>
        <v>6223830</v>
      </c>
      <c r="M28" s="37">
        <f t="shared" si="2"/>
        <v>5241120</v>
      </c>
      <c r="N28" s="38">
        <f t="shared" si="3"/>
        <v>13500</v>
      </c>
    </row>
    <row r="29" spans="1:14">
      <c r="A29" s="16">
        <v>28</v>
      </c>
      <c r="B29" s="16">
        <v>901</v>
      </c>
      <c r="C29" s="17">
        <v>9</v>
      </c>
      <c r="D29" s="20" t="s">
        <v>4</v>
      </c>
      <c r="E29" s="20">
        <v>622</v>
      </c>
      <c r="F29" s="20">
        <v>122</v>
      </c>
      <c r="G29" s="20">
        <v>0</v>
      </c>
      <c r="H29" s="20">
        <f t="shared" si="4"/>
        <v>744</v>
      </c>
      <c r="I29" s="29">
        <f t="shared" si="0"/>
        <v>818.40000000000009</v>
      </c>
      <c r="J29" s="36">
        <v>6100</v>
      </c>
      <c r="K29" s="37">
        <f t="shared" si="5"/>
        <v>4538400</v>
      </c>
      <c r="L29" s="37">
        <f t="shared" si="1"/>
        <v>4311480</v>
      </c>
      <c r="M29" s="37">
        <f t="shared" si="2"/>
        <v>3630720</v>
      </c>
      <c r="N29" s="38">
        <f t="shared" si="3"/>
        <v>9500</v>
      </c>
    </row>
    <row r="30" spans="1:14">
      <c r="A30" s="16">
        <v>29</v>
      </c>
      <c r="B30" s="16">
        <v>902</v>
      </c>
      <c r="C30" s="17">
        <v>9</v>
      </c>
      <c r="D30" s="20" t="s">
        <v>4</v>
      </c>
      <c r="E30" s="20">
        <v>694</v>
      </c>
      <c r="F30" s="20">
        <v>82</v>
      </c>
      <c r="G30" s="20">
        <v>0</v>
      </c>
      <c r="H30" s="20">
        <f t="shared" si="4"/>
        <v>776</v>
      </c>
      <c r="I30" s="29">
        <f t="shared" si="0"/>
        <v>853.6</v>
      </c>
      <c r="J30" s="36">
        <v>6100</v>
      </c>
      <c r="K30" s="37">
        <f t="shared" si="5"/>
        <v>4733600</v>
      </c>
      <c r="L30" s="37">
        <f t="shared" si="1"/>
        <v>4496920</v>
      </c>
      <c r="M30" s="37">
        <f t="shared" si="2"/>
        <v>3786880</v>
      </c>
      <c r="N30" s="38">
        <f t="shared" si="3"/>
        <v>10000</v>
      </c>
    </row>
    <row r="31" spans="1:14">
      <c r="A31" s="16">
        <v>30</v>
      </c>
      <c r="B31" s="16">
        <v>903</v>
      </c>
      <c r="C31" s="17">
        <v>9</v>
      </c>
      <c r="D31" s="20" t="s">
        <v>24</v>
      </c>
      <c r="E31" s="20">
        <v>955</v>
      </c>
      <c r="F31" s="20">
        <v>119</v>
      </c>
      <c r="G31" s="20">
        <v>0</v>
      </c>
      <c r="H31" s="20">
        <f t="shared" si="4"/>
        <v>1074</v>
      </c>
      <c r="I31" s="29">
        <f t="shared" si="0"/>
        <v>1181.4000000000001</v>
      </c>
      <c r="J31" s="36">
        <v>6100</v>
      </c>
      <c r="K31" s="37">
        <f t="shared" si="5"/>
        <v>6551400</v>
      </c>
      <c r="L31" s="37">
        <f t="shared" si="1"/>
        <v>6223830</v>
      </c>
      <c r="M31" s="37">
        <f t="shared" si="2"/>
        <v>5241120</v>
      </c>
      <c r="N31" s="38">
        <f t="shared" si="3"/>
        <v>13500</v>
      </c>
    </row>
    <row r="32" spans="1:14">
      <c r="A32" s="16">
        <v>31</v>
      </c>
      <c r="B32" s="16">
        <v>904</v>
      </c>
      <c r="C32" s="17">
        <v>9</v>
      </c>
      <c r="D32" s="20" t="s">
        <v>24</v>
      </c>
      <c r="E32" s="20">
        <v>955</v>
      </c>
      <c r="F32" s="20">
        <v>119</v>
      </c>
      <c r="G32" s="20">
        <v>0</v>
      </c>
      <c r="H32" s="20">
        <f t="shared" si="4"/>
        <v>1074</v>
      </c>
      <c r="I32" s="29">
        <f t="shared" si="0"/>
        <v>1181.4000000000001</v>
      </c>
      <c r="J32" s="36">
        <v>6100</v>
      </c>
      <c r="K32" s="37">
        <f t="shared" si="5"/>
        <v>6551400</v>
      </c>
      <c r="L32" s="37">
        <f t="shared" si="1"/>
        <v>6223830</v>
      </c>
      <c r="M32" s="37">
        <f t="shared" si="2"/>
        <v>5241120</v>
      </c>
      <c r="N32" s="38">
        <f t="shared" si="3"/>
        <v>13500</v>
      </c>
    </row>
    <row r="33" spans="1:14">
      <c r="A33" s="16">
        <v>32</v>
      </c>
      <c r="B33" s="16">
        <v>1001</v>
      </c>
      <c r="C33" s="17">
        <v>10</v>
      </c>
      <c r="D33" s="20" t="s">
        <v>4</v>
      </c>
      <c r="E33" s="20">
        <v>622</v>
      </c>
      <c r="F33" s="20">
        <v>122</v>
      </c>
      <c r="G33" s="20">
        <v>0</v>
      </c>
      <c r="H33" s="20">
        <f t="shared" si="4"/>
        <v>744</v>
      </c>
      <c r="I33" s="29">
        <f t="shared" si="0"/>
        <v>818.40000000000009</v>
      </c>
      <c r="J33" s="36">
        <v>6100</v>
      </c>
      <c r="K33" s="37">
        <f t="shared" si="5"/>
        <v>4538400</v>
      </c>
      <c r="L33" s="37">
        <f t="shared" si="1"/>
        <v>4311480</v>
      </c>
      <c r="M33" s="37">
        <f t="shared" si="2"/>
        <v>3630720</v>
      </c>
      <c r="N33" s="38">
        <f t="shared" si="3"/>
        <v>9500</v>
      </c>
    </row>
    <row r="34" spans="1:14">
      <c r="A34" s="16">
        <v>33</v>
      </c>
      <c r="B34" s="16">
        <v>1002</v>
      </c>
      <c r="C34" s="17">
        <v>10</v>
      </c>
      <c r="D34" s="20" t="s">
        <v>4</v>
      </c>
      <c r="E34" s="20">
        <v>694</v>
      </c>
      <c r="F34" s="20">
        <v>82</v>
      </c>
      <c r="G34" s="20">
        <v>0</v>
      </c>
      <c r="H34" s="20">
        <f t="shared" si="4"/>
        <v>776</v>
      </c>
      <c r="I34" s="29">
        <f t="shared" si="0"/>
        <v>853.6</v>
      </c>
      <c r="J34" s="36">
        <v>6100</v>
      </c>
      <c r="K34" s="37">
        <f t="shared" si="5"/>
        <v>4733600</v>
      </c>
      <c r="L34" s="37">
        <f t="shared" si="1"/>
        <v>4496920</v>
      </c>
      <c r="M34" s="37">
        <f t="shared" si="2"/>
        <v>3786880</v>
      </c>
      <c r="N34" s="38">
        <f t="shared" si="3"/>
        <v>10000</v>
      </c>
    </row>
    <row r="35" spans="1:14">
      <c r="A35" s="16">
        <v>34</v>
      </c>
      <c r="B35" s="16">
        <v>1003</v>
      </c>
      <c r="C35" s="17">
        <v>10</v>
      </c>
      <c r="D35" s="20" t="s">
        <v>24</v>
      </c>
      <c r="E35" s="20">
        <v>955</v>
      </c>
      <c r="F35" s="20">
        <v>119</v>
      </c>
      <c r="G35" s="20">
        <v>0</v>
      </c>
      <c r="H35" s="20">
        <f t="shared" si="4"/>
        <v>1074</v>
      </c>
      <c r="I35" s="29">
        <f t="shared" si="0"/>
        <v>1181.4000000000001</v>
      </c>
      <c r="J35" s="36">
        <v>6100</v>
      </c>
      <c r="K35" s="37">
        <f t="shared" si="5"/>
        <v>6551400</v>
      </c>
      <c r="L35" s="37">
        <f t="shared" si="1"/>
        <v>6223830</v>
      </c>
      <c r="M35" s="37">
        <f t="shared" si="2"/>
        <v>5241120</v>
      </c>
      <c r="N35" s="38">
        <f t="shared" si="3"/>
        <v>13500</v>
      </c>
    </row>
    <row r="36" spans="1:14">
      <c r="A36" s="16">
        <v>35</v>
      </c>
      <c r="B36" s="16">
        <v>1004</v>
      </c>
      <c r="C36" s="17">
        <v>10</v>
      </c>
      <c r="D36" s="20" t="s">
        <v>24</v>
      </c>
      <c r="E36" s="20">
        <v>955</v>
      </c>
      <c r="F36" s="20">
        <v>119</v>
      </c>
      <c r="G36" s="20">
        <v>0</v>
      </c>
      <c r="H36" s="20">
        <f t="shared" si="4"/>
        <v>1074</v>
      </c>
      <c r="I36" s="29">
        <f t="shared" si="0"/>
        <v>1181.4000000000001</v>
      </c>
      <c r="J36" s="36">
        <v>6100</v>
      </c>
      <c r="K36" s="37">
        <f t="shared" si="5"/>
        <v>6551400</v>
      </c>
      <c r="L36" s="37">
        <f t="shared" si="1"/>
        <v>6223830</v>
      </c>
      <c r="M36" s="37">
        <f t="shared" si="2"/>
        <v>5241120</v>
      </c>
      <c r="N36" s="38">
        <f t="shared" si="3"/>
        <v>13500</v>
      </c>
    </row>
    <row r="37" spans="1:14">
      <c r="A37" s="16">
        <v>36</v>
      </c>
      <c r="B37" s="16">
        <v>1101</v>
      </c>
      <c r="C37" s="17">
        <v>11</v>
      </c>
      <c r="D37" s="20" t="s">
        <v>4</v>
      </c>
      <c r="E37" s="20">
        <v>622</v>
      </c>
      <c r="F37" s="20">
        <v>122</v>
      </c>
      <c r="G37" s="20">
        <v>0</v>
      </c>
      <c r="H37" s="20">
        <f t="shared" si="4"/>
        <v>744</v>
      </c>
      <c r="I37" s="29">
        <f t="shared" si="0"/>
        <v>818.40000000000009</v>
      </c>
      <c r="J37" s="36">
        <v>6100</v>
      </c>
      <c r="K37" s="37">
        <f t="shared" si="5"/>
        <v>4538400</v>
      </c>
      <c r="L37" s="37">
        <f t="shared" si="1"/>
        <v>4311480</v>
      </c>
      <c r="M37" s="37">
        <f t="shared" si="2"/>
        <v>3630720</v>
      </c>
      <c r="N37" s="38">
        <f t="shared" si="3"/>
        <v>9500</v>
      </c>
    </row>
    <row r="38" spans="1:14">
      <c r="A38" s="16">
        <v>37</v>
      </c>
      <c r="B38" s="16">
        <v>1102</v>
      </c>
      <c r="C38" s="17">
        <v>11</v>
      </c>
      <c r="D38" s="20" t="s">
        <v>4</v>
      </c>
      <c r="E38" s="20">
        <v>694</v>
      </c>
      <c r="F38" s="20">
        <v>82</v>
      </c>
      <c r="G38" s="20">
        <v>0</v>
      </c>
      <c r="H38" s="20">
        <f t="shared" si="4"/>
        <v>776</v>
      </c>
      <c r="I38" s="29">
        <f t="shared" si="0"/>
        <v>853.6</v>
      </c>
      <c r="J38" s="36">
        <v>6100</v>
      </c>
      <c r="K38" s="37">
        <f t="shared" si="5"/>
        <v>4733600</v>
      </c>
      <c r="L38" s="37">
        <f t="shared" si="1"/>
        <v>4496920</v>
      </c>
      <c r="M38" s="37">
        <f t="shared" si="2"/>
        <v>3786880</v>
      </c>
      <c r="N38" s="38">
        <f t="shared" si="3"/>
        <v>10000</v>
      </c>
    </row>
    <row r="39" spans="1:14">
      <c r="A39" s="16">
        <v>38</v>
      </c>
      <c r="B39" s="16">
        <v>1103</v>
      </c>
      <c r="C39" s="17">
        <v>11</v>
      </c>
      <c r="D39" s="20" t="s">
        <v>24</v>
      </c>
      <c r="E39" s="20">
        <v>955</v>
      </c>
      <c r="F39" s="20">
        <v>119</v>
      </c>
      <c r="G39" s="20">
        <v>0</v>
      </c>
      <c r="H39" s="20">
        <f t="shared" si="4"/>
        <v>1074</v>
      </c>
      <c r="I39" s="29">
        <f t="shared" si="0"/>
        <v>1181.4000000000001</v>
      </c>
      <c r="J39" s="36">
        <v>6100</v>
      </c>
      <c r="K39" s="37">
        <f t="shared" si="5"/>
        <v>6551400</v>
      </c>
      <c r="L39" s="37">
        <f t="shared" si="1"/>
        <v>6223830</v>
      </c>
      <c r="M39" s="37">
        <f t="shared" si="2"/>
        <v>5241120</v>
      </c>
      <c r="N39" s="38">
        <f t="shared" si="3"/>
        <v>13500</v>
      </c>
    </row>
    <row r="40" spans="1:14">
      <c r="A40" s="16">
        <v>39</v>
      </c>
      <c r="B40" s="16">
        <v>1104</v>
      </c>
      <c r="C40" s="17">
        <v>11</v>
      </c>
      <c r="D40" s="20" t="s">
        <v>24</v>
      </c>
      <c r="E40" s="20">
        <v>955</v>
      </c>
      <c r="F40" s="20">
        <v>119</v>
      </c>
      <c r="G40" s="20">
        <v>0</v>
      </c>
      <c r="H40" s="20">
        <f t="shared" si="4"/>
        <v>1074</v>
      </c>
      <c r="I40" s="29">
        <f t="shared" si="0"/>
        <v>1181.4000000000001</v>
      </c>
      <c r="J40" s="36">
        <v>6100</v>
      </c>
      <c r="K40" s="37">
        <f t="shared" si="5"/>
        <v>6551400</v>
      </c>
      <c r="L40" s="37">
        <f t="shared" si="1"/>
        <v>6223830</v>
      </c>
      <c r="M40" s="37">
        <f t="shared" si="2"/>
        <v>5241120</v>
      </c>
      <c r="N40" s="38">
        <f t="shared" si="3"/>
        <v>13500</v>
      </c>
    </row>
    <row r="41" spans="1:14">
      <c r="A41" s="16">
        <v>40</v>
      </c>
      <c r="B41" s="16">
        <v>1201</v>
      </c>
      <c r="C41" s="17">
        <v>12</v>
      </c>
      <c r="D41" s="20" t="s">
        <v>4</v>
      </c>
      <c r="E41" s="20">
        <v>622</v>
      </c>
      <c r="F41" s="20">
        <v>122</v>
      </c>
      <c r="G41" s="20">
        <v>0</v>
      </c>
      <c r="H41" s="20">
        <f t="shared" si="4"/>
        <v>744</v>
      </c>
      <c r="I41" s="29">
        <f t="shared" si="0"/>
        <v>818.40000000000009</v>
      </c>
      <c r="J41" s="36">
        <v>6100</v>
      </c>
      <c r="K41" s="37">
        <f t="shared" si="5"/>
        <v>4538400</v>
      </c>
      <c r="L41" s="37">
        <f t="shared" si="1"/>
        <v>4311480</v>
      </c>
      <c r="M41" s="37">
        <f t="shared" si="2"/>
        <v>3630720</v>
      </c>
      <c r="N41" s="38">
        <f t="shared" si="3"/>
        <v>9500</v>
      </c>
    </row>
    <row r="42" spans="1:14">
      <c r="A42" s="16">
        <v>41</v>
      </c>
      <c r="B42" s="16">
        <v>1202</v>
      </c>
      <c r="C42" s="17">
        <v>12</v>
      </c>
      <c r="D42" s="20" t="s">
        <v>4</v>
      </c>
      <c r="E42" s="20">
        <v>694</v>
      </c>
      <c r="F42" s="20">
        <v>82</v>
      </c>
      <c r="G42" s="20">
        <v>0</v>
      </c>
      <c r="H42" s="20">
        <f t="shared" si="4"/>
        <v>776</v>
      </c>
      <c r="I42" s="29">
        <f t="shared" si="0"/>
        <v>853.6</v>
      </c>
      <c r="J42" s="36">
        <v>6100</v>
      </c>
      <c r="K42" s="37">
        <f t="shared" si="5"/>
        <v>4733600</v>
      </c>
      <c r="L42" s="37">
        <f t="shared" si="1"/>
        <v>4496920</v>
      </c>
      <c r="M42" s="37">
        <f t="shared" si="2"/>
        <v>3786880</v>
      </c>
      <c r="N42" s="38">
        <f t="shared" si="3"/>
        <v>10000</v>
      </c>
    </row>
    <row r="43" spans="1:14">
      <c r="A43" s="16">
        <v>42</v>
      </c>
      <c r="B43" s="16">
        <v>1203</v>
      </c>
      <c r="C43" s="17">
        <v>12</v>
      </c>
      <c r="D43" s="20" t="s">
        <v>24</v>
      </c>
      <c r="E43" s="20">
        <v>955</v>
      </c>
      <c r="F43" s="20">
        <v>119</v>
      </c>
      <c r="G43" s="20">
        <v>0</v>
      </c>
      <c r="H43" s="20">
        <f t="shared" si="4"/>
        <v>1074</v>
      </c>
      <c r="I43" s="29">
        <f t="shared" si="0"/>
        <v>1181.4000000000001</v>
      </c>
      <c r="J43" s="36">
        <v>6100</v>
      </c>
      <c r="K43" s="37">
        <f t="shared" si="5"/>
        <v>6551400</v>
      </c>
      <c r="L43" s="37">
        <f t="shared" si="1"/>
        <v>6223830</v>
      </c>
      <c r="M43" s="37">
        <f t="shared" si="2"/>
        <v>5241120</v>
      </c>
      <c r="N43" s="38">
        <f t="shared" si="3"/>
        <v>13500</v>
      </c>
    </row>
    <row r="44" spans="1:14">
      <c r="A44" s="16">
        <v>43</v>
      </c>
      <c r="B44" s="16">
        <v>1204</v>
      </c>
      <c r="C44" s="17">
        <v>12</v>
      </c>
      <c r="D44" s="20" t="s">
        <v>24</v>
      </c>
      <c r="E44" s="20">
        <v>955</v>
      </c>
      <c r="F44" s="20">
        <v>119</v>
      </c>
      <c r="G44" s="20">
        <v>0</v>
      </c>
      <c r="H44" s="20">
        <f t="shared" si="4"/>
        <v>1074</v>
      </c>
      <c r="I44" s="29">
        <f t="shared" si="0"/>
        <v>1181.4000000000001</v>
      </c>
      <c r="J44" s="36">
        <v>6100</v>
      </c>
      <c r="K44" s="37">
        <f t="shared" si="5"/>
        <v>6551400</v>
      </c>
      <c r="L44" s="37">
        <f t="shared" si="1"/>
        <v>6223830</v>
      </c>
      <c r="M44" s="37">
        <f t="shared" si="2"/>
        <v>5241120</v>
      </c>
      <c r="N44" s="38">
        <f t="shared" si="3"/>
        <v>13500</v>
      </c>
    </row>
    <row r="45" spans="1:14">
      <c r="A45" s="16">
        <v>44</v>
      </c>
      <c r="B45" s="16">
        <v>1301</v>
      </c>
      <c r="C45" s="17">
        <v>13</v>
      </c>
      <c r="D45" s="20" t="s">
        <v>4</v>
      </c>
      <c r="E45" s="20">
        <v>622</v>
      </c>
      <c r="F45" s="20">
        <v>122</v>
      </c>
      <c r="G45" s="20">
        <v>0</v>
      </c>
      <c r="H45" s="20">
        <f t="shared" si="4"/>
        <v>744</v>
      </c>
      <c r="I45" s="29">
        <f t="shared" si="0"/>
        <v>818.40000000000009</v>
      </c>
      <c r="J45" s="36">
        <v>6100</v>
      </c>
      <c r="K45" s="37">
        <f t="shared" si="5"/>
        <v>4538400</v>
      </c>
      <c r="L45" s="37">
        <f t="shared" si="1"/>
        <v>4311480</v>
      </c>
      <c r="M45" s="37">
        <f t="shared" si="2"/>
        <v>3630720</v>
      </c>
      <c r="N45" s="38">
        <f t="shared" si="3"/>
        <v>9500</v>
      </c>
    </row>
    <row r="46" spans="1:14">
      <c r="A46" s="16">
        <v>45</v>
      </c>
      <c r="B46" s="16">
        <v>1302</v>
      </c>
      <c r="C46" s="17">
        <v>13</v>
      </c>
      <c r="D46" s="20" t="s">
        <v>4</v>
      </c>
      <c r="E46" s="20">
        <v>694</v>
      </c>
      <c r="F46" s="20">
        <v>82</v>
      </c>
      <c r="G46" s="20">
        <v>0</v>
      </c>
      <c r="H46" s="20">
        <f t="shared" si="4"/>
        <v>776</v>
      </c>
      <c r="I46" s="29">
        <f t="shared" si="0"/>
        <v>853.6</v>
      </c>
      <c r="J46" s="36">
        <v>6100</v>
      </c>
      <c r="K46" s="37">
        <f t="shared" si="5"/>
        <v>4733600</v>
      </c>
      <c r="L46" s="37">
        <f t="shared" si="1"/>
        <v>4496920</v>
      </c>
      <c r="M46" s="37">
        <f t="shared" si="2"/>
        <v>3786880</v>
      </c>
      <c r="N46" s="38">
        <f t="shared" si="3"/>
        <v>10000</v>
      </c>
    </row>
    <row r="47" spans="1:14">
      <c r="A47" s="16">
        <v>46</v>
      </c>
      <c r="B47" s="16">
        <v>1303</v>
      </c>
      <c r="C47" s="17">
        <v>13</v>
      </c>
      <c r="D47" s="20" t="s">
        <v>24</v>
      </c>
      <c r="E47" s="20">
        <v>955</v>
      </c>
      <c r="F47" s="20">
        <v>119</v>
      </c>
      <c r="G47" s="20">
        <v>0</v>
      </c>
      <c r="H47" s="20">
        <f t="shared" si="4"/>
        <v>1074</v>
      </c>
      <c r="I47" s="29">
        <f t="shared" si="0"/>
        <v>1181.4000000000001</v>
      </c>
      <c r="J47" s="36">
        <v>6100</v>
      </c>
      <c r="K47" s="37">
        <f t="shared" si="5"/>
        <v>6551400</v>
      </c>
      <c r="L47" s="37">
        <f t="shared" si="1"/>
        <v>6223830</v>
      </c>
      <c r="M47" s="37">
        <f t="shared" si="2"/>
        <v>5241120</v>
      </c>
      <c r="N47" s="38">
        <f t="shared" si="3"/>
        <v>13500</v>
      </c>
    </row>
    <row r="48" spans="1:14">
      <c r="A48" s="16">
        <v>47</v>
      </c>
      <c r="B48" s="16">
        <v>1304</v>
      </c>
      <c r="C48" s="17">
        <v>13</v>
      </c>
      <c r="D48" s="20" t="s">
        <v>24</v>
      </c>
      <c r="E48" s="20">
        <v>955</v>
      </c>
      <c r="F48" s="20">
        <v>119</v>
      </c>
      <c r="G48" s="20">
        <v>0</v>
      </c>
      <c r="H48" s="20">
        <f t="shared" si="4"/>
        <v>1074</v>
      </c>
      <c r="I48" s="29">
        <f t="shared" si="0"/>
        <v>1181.4000000000001</v>
      </c>
      <c r="J48" s="36">
        <v>6100</v>
      </c>
      <c r="K48" s="37">
        <f t="shared" si="5"/>
        <v>6551400</v>
      </c>
      <c r="L48" s="37">
        <f t="shared" si="1"/>
        <v>6223830</v>
      </c>
      <c r="M48" s="37">
        <f t="shared" si="2"/>
        <v>5241120</v>
      </c>
      <c r="N48" s="38">
        <f t="shared" si="3"/>
        <v>13500</v>
      </c>
    </row>
    <row r="49" spans="1:14">
      <c r="A49" s="16">
        <v>48</v>
      </c>
      <c r="B49" s="16">
        <v>1401</v>
      </c>
      <c r="C49" s="17">
        <v>14</v>
      </c>
      <c r="D49" s="20" t="s">
        <v>4</v>
      </c>
      <c r="E49" s="20">
        <v>622</v>
      </c>
      <c r="F49" s="20">
        <v>122</v>
      </c>
      <c r="G49" s="20">
        <v>0</v>
      </c>
      <c r="H49" s="20">
        <f t="shared" si="4"/>
        <v>744</v>
      </c>
      <c r="I49" s="29">
        <f t="shared" si="0"/>
        <v>818.40000000000009</v>
      </c>
      <c r="J49" s="36">
        <v>6100</v>
      </c>
      <c r="K49" s="37">
        <f t="shared" si="5"/>
        <v>4538400</v>
      </c>
      <c r="L49" s="37">
        <f t="shared" si="1"/>
        <v>4311480</v>
      </c>
      <c r="M49" s="37">
        <f t="shared" si="2"/>
        <v>3630720</v>
      </c>
      <c r="N49" s="38">
        <f t="shared" si="3"/>
        <v>9500</v>
      </c>
    </row>
    <row r="50" spans="1:14">
      <c r="A50" s="16">
        <v>49</v>
      </c>
      <c r="B50" s="16">
        <v>1402</v>
      </c>
      <c r="C50" s="17">
        <v>14</v>
      </c>
      <c r="D50" s="20" t="s">
        <v>4</v>
      </c>
      <c r="E50" s="20">
        <v>694</v>
      </c>
      <c r="F50" s="20">
        <v>82</v>
      </c>
      <c r="G50" s="20">
        <v>0</v>
      </c>
      <c r="H50" s="20">
        <f t="shared" si="4"/>
        <v>776</v>
      </c>
      <c r="I50" s="29">
        <f t="shared" si="0"/>
        <v>853.6</v>
      </c>
      <c r="J50" s="36">
        <v>6100</v>
      </c>
      <c r="K50" s="37">
        <f t="shared" si="5"/>
        <v>4733600</v>
      </c>
      <c r="L50" s="37">
        <f t="shared" si="1"/>
        <v>4496920</v>
      </c>
      <c r="M50" s="37">
        <f t="shared" si="2"/>
        <v>3786880</v>
      </c>
      <c r="N50" s="38">
        <f t="shared" si="3"/>
        <v>10000</v>
      </c>
    </row>
    <row r="51" spans="1:14">
      <c r="A51" s="16">
        <v>50</v>
      </c>
      <c r="B51" s="16">
        <v>1403</v>
      </c>
      <c r="C51" s="17">
        <v>14</v>
      </c>
      <c r="D51" s="20" t="s">
        <v>24</v>
      </c>
      <c r="E51" s="20">
        <v>955</v>
      </c>
      <c r="F51" s="20">
        <v>119</v>
      </c>
      <c r="G51" s="20">
        <v>0</v>
      </c>
      <c r="H51" s="20">
        <f t="shared" si="4"/>
        <v>1074</v>
      </c>
      <c r="I51" s="29">
        <f t="shared" si="0"/>
        <v>1181.4000000000001</v>
      </c>
      <c r="J51" s="36">
        <v>6100</v>
      </c>
      <c r="K51" s="37">
        <f t="shared" si="5"/>
        <v>6551400</v>
      </c>
      <c r="L51" s="37">
        <f t="shared" si="1"/>
        <v>6223830</v>
      </c>
      <c r="M51" s="37">
        <f t="shared" si="2"/>
        <v>5241120</v>
      </c>
      <c r="N51" s="38">
        <f t="shared" si="3"/>
        <v>13500</v>
      </c>
    </row>
    <row r="52" spans="1:14">
      <c r="A52" s="16">
        <v>51</v>
      </c>
      <c r="B52" s="16">
        <v>1404</v>
      </c>
      <c r="C52" s="17">
        <v>14</v>
      </c>
      <c r="D52" s="20" t="s">
        <v>24</v>
      </c>
      <c r="E52" s="20">
        <v>955</v>
      </c>
      <c r="F52" s="20">
        <v>119</v>
      </c>
      <c r="G52" s="20">
        <v>0</v>
      </c>
      <c r="H52" s="20">
        <f t="shared" si="4"/>
        <v>1074</v>
      </c>
      <c r="I52" s="29">
        <f t="shared" si="0"/>
        <v>1181.4000000000001</v>
      </c>
      <c r="J52" s="36">
        <v>6100</v>
      </c>
      <c r="K52" s="37">
        <f t="shared" si="5"/>
        <v>6551400</v>
      </c>
      <c r="L52" s="37">
        <f t="shared" si="1"/>
        <v>6223830</v>
      </c>
      <c r="M52" s="37">
        <f t="shared" si="2"/>
        <v>5241120</v>
      </c>
      <c r="N52" s="38">
        <f t="shared" si="3"/>
        <v>13500</v>
      </c>
    </row>
    <row r="53" spans="1:14">
      <c r="A53" s="16">
        <v>52</v>
      </c>
      <c r="B53" s="16">
        <v>1501</v>
      </c>
      <c r="C53" s="17">
        <v>15</v>
      </c>
      <c r="D53" s="20" t="s">
        <v>4</v>
      </c>
      <c r="E53" s="20">
        <v>622</v>
      </c>
      <c r="F53" s="20">
        <v>122</v>
      </c>
      <c r="G53" s="20">
        <v>0</v>
      </c>
      <c r="H53" s="20">
        <f t="shared" si="4"/>
        <v>744</v>
      </c>
      <c r="I53" s="29">
        <f t="shared" si="0"/>
        <v>818.40000000000009</v>
      </c>
      <c r="J53" s="36">
        <v>6100</v>
      </c>
      <c r="K53" s="37">
        <f t="shared" si="5"/>
        <v>4538400</v>
      </c>
      <c r="L53" s="37">
        <f t="shared" si="1"/>
        <v>4311480</v>
      </c>
      <c r="M53" s="37">
        <f t="shared" si="2"/>
        <v>3630720</v>
      </c>
      <c r="N53" s="38">
        <f t="shared" si="3"/>
        <v>9500</v>
      </c>
    </row>
    <row r="54" spans="1:14">
      <c r="A54" s="16">
        <v>52</v>
      </c>
      <c r="B54" s="16">
        <v>1502</v>
      </c>
      <c r="C54" s="17">
        <v>15</v>
      </c>
      <c r="D54" s="20" t="s">
        <v>4</v>
      </c>
      <c r="E54" s="20">
        <v>694</v>
      </c>
      <c r="F54" s="20">
        <v>82</v>
      </c>
      <c r="G54" s="20">
        <v>0</v>
      </c>
      <c r="H54" s="20">
        <f t="shared" si="4"/>
        <v>776</v>
      </c>
      <c r="I54" s="29">
        <f t="shared" si="0"/>
        <v>853.6</v>
      </c>
      <c r="J54" s="36">
        <v>6100</v>
      </c>
      <c r="K54" s="37">
        <f t="shared" si="5"/>
        <v>4733600</v>
      </c>
      <c r="L54" s="37">
        <f t="shared" si="1"/>
        <v>4496920</v>
      </c>
      <c r="M54" s="37">
        <f t="shared" si="2"/>
        <v>3786880</v>
      </c>
      <c r="N54" s="38">
        <f t="shared" si="3"/>
        <v>10000</v>
      </c>
    </row>
    <row r="55" spans="1:14">
      <c r="A55" s="16">
        <v>54</v>
      </c>
      <c r="B55" s="16">
        <v>1503</v>
      </c>
      <c r="C55" s="17">
        <v>15</v>
      </c>
      <c r="D55" s="20" t="s">
        <v>24</v>
      </c>
      <c r="E55" s="20">
        <v>955</v>
      </c>
      <c r="F55" s="20">
        <v>119</v>
      </c>
      <c r="G55" s="20">
        <v>0</v>
      </c>
      <c r="H55" s="20">
        <f t="shared" si="4"/>
        <v>1074</v>
      </c>
      <c r="I55" s="29">
        <f t="shared" si="0"/>
        <v>1181.4000000000001</v>
      </c>
      <c r="J55" s="36">
        <v>6100</v>
      </c>
      <c r="K55" s="37">
        <f t="shared" si="5"/>
        <v>6551400</v>
      </c>
      <c r="L55" s="37">
        <f t="shared" si="1"/>
        <v>6223830</v>
      </c>
      <c r="M55" s="37">
        <f t="shared" si="2"/>
        <v>5241120</v>
      </c>
      <c r="N55" s="38">
        <f t="shared" si="3"/>
        <v>13500</v>
      </c>
    </row>
    <row r="56" spans="1:14">
      <c r="A56" s="16">
        <v>55</v>
      </c>
      <c r="B56" s="16">
        <v>1504</v>
      </c>
      <c r="C56" s="17">
        <v>15</v>
      </c>
      <c r="D56" s="20" t="s">
        <v>24</v>
      </c>
      <c r="E56" s="20">
        <v>955</v>
      </c>
      <c r="F56" s="20">
        <v>119</v>
      </c>
      <c r="G56" s="20">
        <v>0</v>
      </c>
      <c r="H56" s="20">
        <f t="shared" si="4"/>
        <v>1074</v>
      </c>
      <c r="I56" s="29">
        <f t="shared" si="0"/>
        <v>1181.4000000000001</v>
      </c>
      <c r="J56" s="36">
        <v>6100</v>
      </c>
      <c r="K56" s="37">
        <f t="shared" si="5"/>
        <v>6551400</v>
      </c>
      <c r="L56" s="37">
        <f t="shared" si="1"/>
        <v>6223830</v>
      </c>
      <c r="M56" s="37">
        <f t="shared" si="2"/>
        <v>5241120</v>
      </c>
      <c r="N56" s="38">
        <f t="shared" si="3"/>
        <v>13500</v>
      </c>
    </row>
    <row r="57" spans="1:14">
      <c r="A57" s="16">
        <v>56</v>
      </c>
      <c r="B57" s="16">
        <v>1601</v>
      </c>
      <c r="C57" s="17">
        <v>16</v>
      </c>
      <c r="D57" s="20" t="s">
        <v>4</v>
      </c>
      <c r="E57" s="20">
        <v>622</v>
      </c>
      <c r="F57" s="20">
        <v>122</v>
      </c>
      <c r="G57" s="20">
        <v>0</v>
      </c>
      <c r="H57" s="20">
        <f t="shared" si="4"/>
        <v>744</v>
      </c>
      <c r="I57" s="29">
        <f t="shared" si="0"/>
        <v>818.40000000000009</v>
      </c>
      <c r="J57" s="36">
        <v>6100</v>
      </c>
      <c r="K57" s="37">
        <f t="shared" si="5"/>
        <v>4538400</v>
      </c>
      <c r="L57" s="37">
        <f t="shared" si="1"/>
        <v>4311480</v>
      </c>
      <c r="M57" s="37">
        <f t="shared" si="2"/>
        <v>3630720</v>
      </c>
      <c r="N57" s="38">
        <f t="shared" si="3"/>
        <v>9500</v>
      </c>
    </row>
    <row r="58" spans="1:14">
      <c r="A58" s="16">
        <v>57</v>
      </c>
      <c r="B58" s="16">
        <v>1602</v>
      </c>
      <c r="C58" s="17">
        <v>16</v>
      </c>
      <c r="D58" s="20" t="s">
        <v>4</v>
      </c>
      <c r="E58" s="20">
        <v>694</v>
      </c>
      <c r="F58" s="20">
        <v>82</v>
      </c>
      <c r="G58" s="20">
        <v>0</v>
      </c>
      <c r="H58" s="20">
        <f t="shared" si="4"/>
        <v>776</v>
      </c>
      <c r="I58" s="29">
        <f t="shared" si="0"/>
        <v>853.6</v>
      </c>
      <c r="J58" s="36">
        <v>6100</v>
      </c>
      <c r="K58" s="37">
        <f t="shared" si="5"/>
        <v>4733600</v>
      </c>
      <c r="L58" s="37">
        <f t="shared" si="1"/>
        <v>4496920</v>
      </c>
      <c r="M58" s="37">
        <f t="shared" si="2"/>
        <v>3786880</v>
      </c>
      <c r="N58" s="38">
        <f t="shared" si="3"/>
        <v>10000</v>
      </c>
    </row>
    <row r="59" spans="1:14">
      <c r="A59" s="16">
        <v>58</v>
      </c>
      <c r="B59" s="16">
        <v>1603</v>
      </c>
      <c r="C59" s="17">
        <v>16</v>
      </c>
      <c r="D59" s="20" t="s">
        <v>24</v>
      </c>
      <c r="E59" s="20">
        <v>955</v>
      </c>
      <c r="F59" s="20">
        <v>119</v>
      </c>
      <c r="G59" s="20">
        <v>0</v>
      </c>
      <c r="H59" s="20">
        <f t="shared" si="4"/>
        <v>1074</v>
      </c>
      <c r="I59" s="29">
        <f t="shared" si="0"/>
        <v>1181.4000000000001</v>
      </c>
      <c r="J59" s="36">
        <v>6100</v>
      </c>
      <c r="K59" s="37">
        <f t="shared" si="5"/>
        <v>6551400</v>
      </c>
      <c r="L59" s="37">
        <f t="shared" si="1"/>
        <v>6223830</v>
      </c>
      <c r="M59" s="37">
        <f t="shared" si="2"/>
        <v>5241120</v>
      </c>
      <c r="N59" s="38">
        <f t="shared" si="3"/>
        <v>13500</v>
      </c>
    </row>
    <row r="60" spans="1:14">
      <c r="A60" s="16">
        <v>59</v>
      </c>
      <c r="B60" s="16">
        <v>1604</v>
      </c>
      <c r="C60" s="17">
        <v>16</v>
      </c>
      <c r="D60" s="20" t="s">
        <v>24</v>
      </c>
      <c r="E60" s="20">
        <v>955</v>
      </c>
      <c r="F60" s="20">
        <v>119</v>
      </c>
      <c r="G60" s="20">
        <v>0</v>
      </c>
      <c r="H60" s="20">
        <f t="shared" si="4"/>
        <v>1074</v>
      </c>
      <c r="I60" s="29">
        <f t="shared" si="0"/>
        <v>1181.4000000000001</v>
      </c>
      <c r="J60" s="36">
        <v>6100</v>
      </c>
      <c r="K60" s="37">
        <f t="shared" si="5"/>
        <v>6551400</v>
      </c>
      <c r="L60" s="37">
        <f t="shared" si="1"/>
        <v>6223830</v>
      </c>
      <c r="M60" s="37">
        <f t="shared" si="2"/>
        <v>5241120</v>
      </c>
      <c r="N60" s="38">
        <f t="shared" si="3"/>
        <v>13500</v>
      </c>
    </row>
    <row r="61" spans="1:14">
      <c r="A61" s="16">
        <v>60</v>
      </c>
      <c r="B61" s="16">
        <v>1701</v>
      </c>
      <c r="C61" s="17">
        <v>17</v>
      </c>
      <c r="D61" s="20" t="s">
        <v>4</v>
      </c>
      <c r="E61" s="20">
        <v>622</v>
      </c>
      <c r="F61" s="20">
        <v>122</v>
      </c>
      <c r="G61" s="20">
        <v>0</v>
      </c>
      <c r="H61" s="20">
        <f t="shared" si="4"/>
        <v>744</v>
      </c>
      <c r="I61" s="29">
        <f t="shared" si="0"/>
        <v>818.40000000000009</v>
      </c>
      <c r="J61" s="36">
        <v>6100</v>
      </c>
      <c r="K61" s="37">
        <f t="shared" si="5"/>
        <v>4538400</v>
      </c>
      <c r="L61" s="37">
        <f t="shared" si="1"/>
        <v>4311480</v>
      </c>
      <c r="M61" s="37">
        <f t="shared" si="2"/>
        <v>3630720</v>
      </c>
      <c r="N61" s="38">
        <f t="shared" si="3"/>
        <v>9500</v>
      </c>
    </row>
    <row r="62" spans="1:14">
      <c r="A62" s="16">
        <v>61</v>
      </c>
      <c r="B62" s="16">
        <v>1702</v>
      </c>
      <c r="C62" s="17">
        <v>17</v>
      </c>
      <c r="D62" s="20" t="s">
        <v>4</v>
      </c>
      <c r="E62" s="20">
        <v>694</v>
      </c>
      <c r="F62" s="20">
        <v>82</v>
      </c>
      <c r="G62" s="20">
        <v>0</v>
      </c>
      <c r="H62" s="20">
        <f t="shared" si="4"/>
        <v>776</v>
      </c>
      <c r="I62" s="29">
        <f t="shared" si="0"/>
        <v>853.6</v>
      </c>
      <c r="J62" s="36">
        <v>6100</v>
      </c>
      <c r="K62" s="37">
        <f t="shared" si="5"/>
        <v>4733600</v>
      </c>
      <c r="L62" s="37">
        <f t="shared" si="1"/>
        <v>4496920</v>
      </c>
      <c r="M62" s="37">
        <f t="shared" si="2"/>
        <v>3786880</v>
      </c>
      <c r="N62" s="38">
        <f t="shared" si="3"/>
        <v>10000</v>
      </c>
    </row>
    <row r="63" spans="1:14">
      <c r="A63" s="16">
        <v>62</v>
      </c>
      <c r="B63" s="16">
        <v>1703</v>
      </c>
      <c r="C63" s="17">
        <v>17</v>
      </c>
      <c r="D63" s="20" t="s">
        <v>24</v>
      </c>
      <c r="E63" s="20">
        <v>955</v>
      </c>
      <c r="F63" s="20">
        <v>119</v>
      </c>
      <c r="G63" s="20">
        <v>0</v>
      </c>
      <c r="H63" s="20">
        <f t="shared" si="4"/>
        <v>1074</v>
      </c>
      <c r="I63" s="29">
        <f t="shared" si="0"/>
        <v>1181.4000000000001</v>
      </c>
      <c r="J63" s="36">
        <v>6100</v>
      </c>
      <c r="K63" s="37">
        <f t="shared" si="5"/>
        <v>6551400</v>
      </c>
      <c r="L63" s="37">
        <f t="shared" si="1"/>
        <v>6223830</v>
      </c>
      <c r="M63" s="37">
        <f t="shared" si="2"/>
        <v>5241120</v>
      </c>
      <c r="N63" s="38">
        <f t="shared" si="3"/>
        <v>13500</v>
      </c>
    </row>
    <row r="64" spans="1:14">
      <c r="A64" s="16">
        <v>63</v>
      </c>
      <c r="B64" s="16">
        <v>1704</v>
      </c>
      <c r="C64" s="17">
        <v>17</v>
      </c>
      <c r="D64" s="20" t="s">
        <v>24</v>
      </c>
      <c r="E64" s="20">
        <v>955</v>
      </c>
      <c r="F64" s="20">
        <v>119</v>
      </c>
      <c r="G64" s="20">
        <v>0</v>
      </c>
      <c r="H64" s="20">
        <f t="shared" si="4"/>
        <v>1074</v>
      </c>
      <c r="I64" s="29">
        <f t="shared" si="0"/>
        <v>1181.4000000000001</v>
      </c>
      <c r="J64" s="36">
        <v>6100</v>
      </c>
      <c r="K64" s="37">
        <f t="shared" si="5"/>
        <v>6551400</v>
      </c>
      <c r="L64" s="37">
        <f t="shared" si="1"/>
        <v>6223830</v>
      </c>
      <c r="M64" s="37">
        <f t="shared" si="2"/>
        <v>5241120</v>
      </c>
      <c r="N64" s="38">
        <f t="shared" si="3"/>
        <v>13500</v>
      </c>
    </row>
    <row r="65" spans="1:14">
      <c r="A65" s="16">
        <v>64</v>
      </c>
      <c r="B65" s="16">
        <v>1801</v>
      </c>
      <c r="C65" s="17">
        <v>18</v>
      </c>
      <c r="D65" s="20" t="s">
        <v>4</v>
      </c>
      <c r="E65" s="20">
        <v>622</v>
      </c>
      <c r="F65" s="20">
        <v>122</v>
      </c>
      <c r="G65" s="20">
        <v>0</v>
      </c>
      <c r="H65" s="20">
        <f t="shared" si="4"/>
        <v>744</v>
      </c>
      <c r="I65" s="29">
        <f t="shared" si="0"/>
        <v>818.40000000000009</v>
      </c>
      <c r="J65" s="36">
        <v>6100</v>
      </c>
      <c r="K65" s="37">
        <f t="shared" si="5"/>
        <v>4538400</v>
      </c>
      <c r="L65" s="37">
        <f t="shared" si="1"/>
        <v>4311480</v>
      </c>
      <c r="M65" s="37">
        <f t="shared" si="2"/>
        <v>3630720</v>
      </c>
      <c r="N65" s="38">
        <f t="shared" si="3"/>
        <v>9500</v>
      </c>
    </row>
    <row r="66" spans="1:14">
      <c r="A66" s="16">
        <v>65</v>
      </c>
      <c r="B66" s="16">
        <v>1802</v>
      </c>
      <c r="C66" s="17">
        <v>18</v>
      </c>
      <c r="D66" s="20" t="s">
        <v>4</v>
      </c>
      <c r="E66" s="20">
        <v>694</v>
      </c>
      <c r="F66" s="20">
        <v>82</v>
      </c>
      <c r="G66" s="20">
        <v>0</v>
      </c>
      <c r="H66" s="20">
        <f t="shared" si="4"/>
        <v>776</v>
      </c>
      <c r="I66" s="29">
        <f t="shared" si="0"/>
        <v>853.6</v>
      </c>
      <c r="J66" s="36">
        <v>6100</v>
      </c>
      <c r="K66" s="37">
        <f t="shared" si="5"/>
        <v>4733600</v>
      </c>
      <c r="L66" s="37">
        <f t="shared" ref="L66:L76" si="6">K66*0.95</f>
        <v>4496920</v>
      </c>
      <c r="M66" s="37">
        <f t="shared" ref="M66:M76" si="7">K66*0.8</f>
        <v>3786880</v>
      </c>
      <c r="N66" s="38">
        <f t="shared" ref="N66:N76" si="8">MROUND((K66*0.025/12),500)</f>
        <v>10000</v>
      </c>
    </row>
    <row r="67" spans="1:14">
      <c r="A67" s="16">
        <v>66</v>
      </c>
      <c r="B67" s="16">
        <v>1803</v>
      </c>
      <c r="C67" s="17">
        <v>18</v>
      </c>
      <c r="D67" s="20" t="s">
        <v>24</v>
      </c>
      <c r="E67" s="20">
        <v>955</v>
      </c>
      <c r="F67" s="20">
        <v>119</v>
      </c>
      <c r="G67" s="20">
        <v>0</v>
      </c>
      <c r="H67" s="20">
        <f t="shared" ref="H67:H76" si="9">E67+F67+G67</f>
        <v>1074</v>
      </c>
      <c r="I67" s="29">
        <f t="shared" si="0"/>
        <v>1181.4000000000001</v>
      </c>
      <c r="J67" s="36">
        <v>6100</v>
      </c>
      <c r="K67" s="37">
        <f t="shared" ref="K67:K76" si="10">J67*H67</f>
        <v>6551400</v>
      </c>
      <c r="L67" s="37">
        <f t="shared" si="6"/>
        <v>6223830</v>
      </c>
      <c r="M67" s="37">
        <f t="shared" si="7"/>
        <v>5241120</v>
      </c>
      <c r="N67" s="38">
        <f t="shared" si="8"/>
        <v>13500</v>
      </c>
    </row>
    <row r="68" spans="1:14">
      <c r="A68" s="16">
        <v>67</v>
      </c>
      <c r="B68" s="16">
        <v>1804</v>
      </c>
      <c r="C68" s="17">
        <v>18</v>
      </c>
      <c r="D68" s="20" t="s">
        <v>24</v>
      </c>
      <c r="E68" s="20">
        <v>955</v>
      </c>
      <c r="F68" s="20">
        <v>119</v>
      </c>
      <c r="G68" s="20">
        <v>0</v>
      </c>
      <c r="H68" s="20">
        <f t="shared" si="9"/>
        <v>1074</v>
      </c>
      <c r="I68" s="29">
        <f t="shared" si="0"/>
        <v>1181.4000000000001</v>
      </c>
      <c r="J68" s="36">
        <v>6100</v>
      </c>
      <c r="K68" s="37">
        <f t="shared" si="10"/>
        <v>6551400</v>
      </c>
      <c r="L68" s="37">
        <f t="shared" si="6"/>
        <v>6223830</v>
      </c>
      <c r="M68" s="37">
        <f t="shared" si="7"/>
        <v>5241120</v>
      </c>
      <c r="N68" s="38">
        <f t="shared" si="8"/>
        <v>13500</v>
      </c>
    </row>
    <row r="69" spans="1:14">
      <c r="A69" s="16">
        <v>68</v>
      </c>
      <c r="B69" s="16">
        <v>1901</v>
      </c>
      <c r="C69" s="17">
        <v>19</v>
      </c>
      <c r="D69" s="20" t="s">
        <v>4</v>
      </c>
      <c r="E69" s="20">
        <v>622</v>
      </c>
      <c r="F69" s="20">
        <v>122</v>
      </c>
      <c r="G69" s="20">
        <v>0</v>
      </c>
      <c r="H69" s="20">
        <f t="shared" si="9"/>
        <v>744</v>
      </c>
      <c r="I69" s="29">
        <f t="shared" si="0"/>
        <v>818.40000000000009</v>
      </c>
      <c r="J69" s="36">
        <v>6100</v>
      </c>
      <c r="K69" s="37">
        <f t="shared" si="10"/>
        <v>4538400</v>
      </c>
      <c r="L69" s="37">
        <f t="shared" si="6"/>
        <v>4311480</v>
      </c>
      <c r="M69" s="37">
        <f t="shared" si="7"/>
        <v>3630720</v>
      </c>
      <c r="N69" s="38">
        <f t="shared" si="8"/>
        <v>9500</v>
      </c>
    </row>
    <row r="70" spans="1:14">
      <c r="A70" s="16">
        <v>69</v>
      </c>
      <c r="B70" s="16">
        <v>1902</v>
      </c>
      <c r="C70" s="17">
        <v>19</v>
      </c>
      <c r="D70" s="20" t="s">
        <v>4</v>
      </c>
      <c r="E70" s="20">
        <v>694</v>
      </c>
      <c r="F70" s="20">
        <v>82</v>
      </c>
      <c r="G70" s="20">
        <v>0</v>
      </c>
      <c r="H70" s="20">
        <f t="shared" si="9"/>
        <v>776</v>
      </c>
      <c r="I70" s="29">
        <f t="shared" si="0"/>
        <v>853.6</v>
      </c>
      <c r="J70" s="36">
        <v>6100</v>
      </c>
      <c r="K70" s="37">
        <f t="shared" si="10"/>
        <v>4733600</v>
      </c>
      <c r="L70" s="37">
        <f t="shared" si="6"/>
        <v>4496920</v>
      </c>
      <c r="M70" s="37">
        <f t="shared" si="7"/>
        <v>3786880</v>
      </c>
      <c r="N70" s="38">
        <f t="shared" si="8"/>
        <v>10000</v>
      </c>
    </row>
    <row r="71" spans="1:14">
      <c r="A71" s="16">
        <v>70</v>
      </c>
      <c r="B71" s="16">
        <v>1903</v>
      </c>
      <c r="C71" s="17">
        <v>19</v>
      </c>
      <c r="D71" s="20" t="s">
        <v>24</v>
      </c>
      <c r="E71" s="20">
        <v>955</v>
      </c>
      <c r="F71" s="20">
        <v>119</v>
      </c>
      <c r="G71" s="20">
        <v>0</v>
      </c>
      <c r="H71" s="20">
        <f t="shared" si="9"/>
        <v>1074</v>
      </c>
      <c r="I71" s="29">
        <f t="shared" si="0"/>
        <v>1181.4000000000001</v>
      </c>
      <c r="J71" s="36">
        <v>6100</v>
      </c>
      <c r="K71" s="37">
        <f t="shared" si="10"/>
        <v>6551400</v>
      </c>
      <c r="L71" s="37">
        <f t="shared" si="6"/>
        <v>6223830</v>
      </c>
      <c r="M71" s="37">
        <f t="shared" si="7"/>
        <v>5241120</v>
      </c>
      <c r="N71" s="38">
        <f t="shared" si="8"/>
        <v>13500</v>
      </c>
    </row>
    <row r="72" spans="1:14">
      <c r="A72" s="16">
        <v>71</v>
      </c>
      <c r="B72" s="16">
        <v>1904</v>
      </c>
      <c r="C72" s="17">
        <v>19</v>
      </c>
      <c r="D72" s="20" t="s">
        <v>24</v>
      </c>
      <c r="E72" s="20">
        <v>955</v>
      </c>
      <c r="F72" s="20">
        <v>119</v>
      </c>
      <c r="G72" s="20">
        <v>0</v>
      </c>
      <c r="H72" s="20">
        <f t="shared" si="9"/>
        <v>1074</v>
      </c>
      <c r="I72" s="29">
        <f t="shared" si="0"/>
        <v>1181.4000000000001</v>
      </c>
      <c r="J72" s="36">
        <v>6100</v>
      </c>
      <c r="K72" s="37">
        <f t="shared" si="10"/>
        <v>6551400</v>
      </c>
      <c r="L72" s="37">
        <f t="shared" si="6"/>
        <v>6223830</v>
      </c>
      <c r="M72" s="37">
        <f t="shared" si="7"/>
        <v>5241120</v>
      </c>
      <c r="N72" s="38">
        <f t="shared" si="8"/>
        <v>13500</v>
      </c>
    </row>
    <row r="73" spans="1:14">
      <c r="A73" s="16">
        <v>72</v>
      </c>
      <c r="B73" s="16">
        <v>2001</v>
      </c>
      <c r="C73" s="17">
        <v>20</v>
      </c>
      <c r="D73" s="20" t="s">
        <v>4</v>
      </c>
      <c r="E73" s="20">
        <v>622</v>
      </c>
      <c r="F73" s="20">
        <v>122</v>
      </c>
      <c r="G73" s="20">
        <v>0</v>
      </c>
      <c r="H73" s="20">
        <f t="shared" si="9"/>
        <v>744</v>
      </c>
      <c r="I73" s="29">
        <f t="shared" si="0"/>
        <v>818.40000000000009</v>
      </c>
      <c r="J73" s="36">
        <v>6100</v>
      </c>
      <c r="K73" s="37">
        <f t="shared" si="10"/>
        <v>4538400</v>
      </c>
      <c r="L73" s="37">
        <f t="shared" si="6"/>
        <v>4311480</v>
      </c>
      <c r="M73" s="37">
        <f t="shared" si="7"/>
        <v>3630720</v>
      </c>
      <c r="N73" s="38">
        <f t="shared" si="8"/>
        <v>9500</v>
      </c>
    </row>
    <row r="74" spans="1:14">
      <c r="A74" s="16">
        <v>73</v>
      </c>
      <c r="B74" s="16">
        <v>2002</v>
      </c>
      <c r="C74" s="17">
        <v>20</v>
      </c>
      <c r="D74" s="20" t="s">
        <v>4</v>
      </c>
      <c r="E74" s="20">
        <v>694</v>
      </c>
      <c r="F74" s="20">
        <v>82</v>
      </c>
      <c r="G74" s="20">
        <v>0</v>
      </c>
      <c r="H74" s="20">
        <f t="shared" si="9"/>
        <v>776</v>
      </c>
      <c r="I74" s="29">
        <f t="shared" si="0"/>
        <v>853.6</v>
      </c>
      <c r="J74" s="36">
        <v>6100</v>
      </c>
      <c r="K74" s="37">
        <f t="shared" si="10"/>
        <v>4733600</v>
      </c>
      <c r="L74" s="37">
        <f t="shared" si="6"/>
        <v>4496920</v>
      </c>
      <c r="M74" s="37">
        <f t="shared" si="7"/>
        <v>3786880</v>
      </c>
      <c r="N74" s="38">
        <f t="shared" si="8"/>
        <v>10000</v>
      </c>
    </row>
    <row r="75" spans="1:14">
      <c r="A75" s="16">
        <v>74</v>
      </c>
      <c r="B75" s="16">
        <v>2003</v>
      </c>
      <c r="C75" s="17">
        <v>20</v>
      </c>
      <c r="D75" s="20" t="s">
        <v>24</v>
      </c>
      <c r="E75" s="20">
        <v>955</v>
      </c>
      <c r="F75" s="20">
        <v>119</v>
      </c>
      <c r="G75" s="20">
        <v>0</v>
      </c>
      <c r="H75" s="20">
        <f t="shared" si="9"/>
        <v>1074</v>
      </c>
      <c r="I75" s="29">
        <f t="shared" si="0"/>
        <v>1181.4000000000001</v>
      </c>
      <c r="J75" s="36">
        <v>6100</v>
      </c>
      <c r="K75" s="37">
        <f t="shared" si="10"/>
        <v>6551400</v>
      </c>
      <c r="L75" s="37">
        <f t="shared" si="6"/>
        <v>6223830</v>
      </c>
      <c r="M75" s="37">
        <f t="shared" si="7"/>
        <v>5241120</v>
      </c>
      <c r="N75" s="38">
        <f t="shared" si="8"/>
        <v>13500</v>
      </c>
    </row>
    <row r="76" spans="1:14">
      <c r="A76" s="16">
        <v>75</v>
      </c>
      <c r="B76" s="16">
        <v>2004</v>
      </c>
      <c r="C76" s="17">
        <v>20</v>
      </c>
      <c r="D76" s="20" t="s">
        <v>24</v>
      </c>
      <c r="E76" s="20">
        <v>955</v>
      </c>
      <c r="F76" s="20">
        <v>119</v>
      </c>
      <c r="G76" s="20">
        <v>0</v>
      </c>
      <c r="H76" s="20">
        <f t="shared" si="9"/>
        <v>1074</v>
      </c>
      <c r="I76" s="29">
        <f t="shared" si="0"/>
        <v>1181.4000000000001</v>
      </c>
      <c r="J76" s="36">
        <v>6100</v>
      </c>
      <c r="K76" s="37">
        <f t="shared" si="10"/>
        <v>6551400</v>
      </c>
      <c r="L76" s="37">
        <f t="shared" si="6"/>
        <v>6223830</v>
      </c>
      <c r="M76" s="37">
        <f t="shared" si="7"/>
        <v>5241120</v>
      </c>
      <c r="N76" s="38">
        <f t="shared" si="8"/>
        <v>13500</v>
      </c>
    </row>
    <row r="77" spans="1:14" ht="16.5">
      <c r="A77" s="46" t="s">
        <v>2</v>
      </c>
      <c r="B77" s="47"/>
      <c r="C77" s="47"/>
      <c r="D77" s="48"/>
      <c r="E77" s="30">
        <f>SUM(E2:E76)</f>
        <v>60672</v>
      </c>
      <c r="F77" s="30">
        <f>SUM(F2:F76)</f>
        <v>8239</v>
      </c>
      <c r="G77" s="30"/>
      <c r="H77" s="30">
        <f>SUM(H2:H76)</f>
        <v>69348</v>
      </c>
      <c r="I77" s="30">
        <f>SUM(I2:I76)</f>
        <v>76282.8</v>
      </c>
      <c r="J77" s="31"/>
      <c r="K77" s="32">
        <f>SUM(K2:K76)</f>
        <v>423022800</v>
      </c>
      <c r="L77" s="33">
        <f>SUM(L2:L76)</f>
        <v>401871660</v>
      </c>
      <c r="M77" s="33">
        <f>SUM(M2:M76)</f>
        <v>338418240</v>
      </c>
      <c r="N77" s="18"/>
    </row>
    <row r="78" spans="1:14">
      <c r="I78" s="45">
        <f>I77*2300</f>
        <v>175450440</v>
      </c>
      <c r="K78" s="39"/>
    </row>
    <row r="79" spans="1:14">
      <c r="H79" s="49"/>
      <c r="I79" s="49"/>
      <c r="K79" s="39"/>
    </row>
    <row r="81" spans="5:14">
      <c r="E81" s="42" t="s">
        <v>19</v>
      </c>
    </row>
    <row r="83" spans="5:14">
      <c r="H83" s="24"/>
      <c r="J83" s="1"/>
      <c r="K83" s="1"/>
      <c r="L83" s="1"/>
      <c r="M83" s="1"/>
      <c r="N83" s="1"/>
    </row>
    <row r="84" spans="5:14">
      <c r="G84" s="1" t="s">
        <v>20</v>
      </c>
      <c r="J84" s="1" t="s">
        <v>21</v>
      </c>
      <c r="K84" s="1"/>
      <c r="L84" s="1" t="s">
        <v>22</v>
      </c>
      <c r="M84" s="1"/>
      <c r="N84" s="1"/>
    </row>
    <row r="85" spans="5:14">
      <c r="E85" s="23">
        <v>201</v>
      </c>
      <c r="F85" s="23">
        <v>64.44</v>
      </c>
      <c r="G85" s="41">
        <f>F85*10.764</f>
        <v>693.63215999999989</v>
      </c>
      <c r="H85" s="24"/>
      <c r="I85" s="23">
        <v>7.62</v>
      </c>
      <c r="J85" s="41">
        <f>I85*10.764</f>
        <v>82.021679999999989</v>
      </c>
      <c r="K85" s="1"/>
      <c r="L85" s="1">
        <v>3.96</v>
      </c>
      <c r="M85" s="2">
        <f t="shared" ref="M85:M88" si="11">L85*10.764</f>
        <v>42.625439999999998</v>
      </c>
      <c r="N85" s="1"/>
    </row>
    <row r="86" spans="5:14">
      <c r="E86" s="23">
        <v>202</v>
      </c>
      <c r="F86" s="23">
        <v>88.75</v>
      </c>
      <c r="G86" s="41">
        <f>F86*10.764</f>
        <v>955.30499999999995</v>
      </c>
      <c r="H86" s="24"/>
      <c r="I86" s="24">
        <v>11.04</v>
      </c>
      <c r="J86" s="2">
        <f>I86*10.764</f>
        <v>118.83455999999998</v>
      </c>
      <c r="K86" s="1"/>
      <c r="L86" s="1">
        <v>2.4500000000000002</v>
      </c>
      <c r="M86" s="2">
        <f t="shared" si="11"/>
        <v>26.3718</v>
      </c>
      <c r="N86" s="1"/>
    </row>
    <row r="87" spans="5:14">
      <c r="E87" s="41">
        <v>203</v>
      </c>
      <c r="F87" s="23">
        <v>88.75</v>
      </c>
      <c r="G87" s="41">
        <f>F87*10.764</f>
        <v>955.30499999999995</v>
      </c>
      <c r="H87" s="24"/>
      <c r="I87" s="24">
        <v>7.78</v>
      </c>
      <c r="J87" s="2">
        <f>I87*10.764</f>
        <v>83.743920000000003</v>
      </c>
      <c r="K87" s="1"/>
      <c r="L87" s="1">
        <v>38.61</v>
      </c>
      <c r="M87" s="2">
        <f t="shared" si="11"/>
        <v>415.59803999999997</v>
      </c>
      <c r="N87" s="2">
        <f>M87*50%</f>
        <v>207.79901999999998</v>
      </c>
    </row>
    <row r="88" spans="5:14">
      <c r="H88" s="24"/>
      <c r="J88" s="1"/>
      <c r="K88" s="1"/>
      <c r="L88" s="1"/>
      <c r="M88" s="2"/>
      <c r="N88" s="1"/>
    </row>
    <row r="89" spans="5:14">
      <c r="E89" s="23">
        <v>301</v>
      </c>
      <c r="F89" s="23">
        <v>57.81</v>
      </c>
      <c r="G89" s="41">
        <f>F89*10.764</f>
        <v>622.26684</v>
      </c>
      <c r="H89" s="24"/>
      <c r="I89" s="24">
        <v>11.32</v>
      </c>
      <c r="J89" s="2">
        <f>I89*10.764</f>
        <v>121.84848</v>
      </c>
      <c r="K89" s="1"/>
      <c r="L89" s="1">
        <v>29.8</v>
      </c>
      <c r="M89" s="2">
        <f>L89*10.764</f>
        <v>320.7672</v>
      </c>
      <c r="N89" s="2">
        <f>M89*50%</f>
        <v>160.3836</v>
      </c>
    </row>
    <row r="90" spans="5:14">
      <c r="H90" s="24"/>
      <c r="J90" s="1"/>
      <c r="K90" s="1"/>
      <c r="L90" s="1"/>
      <c r="M90" s="1"/>
      <c r="N90" s="1"/>
    </row>
    <row r="91" spans="5:14">
      <c r="H91" s="24"/>
      <c r="J91" s="1"/>
      <c r="K91" s="1"/>
      <c r="L91" s="1"/>
      <c r="M91" s="1"/>
      <c r="N91" s="1"/>
    </row>
    <row r="92" spans="5:14">
      <c r="H92" s="24"/>
      <c r="I92" s="40"/>
      <c r="K92" s="40"/>
    </row>
    <row r="93" spans="5:14">
      <c r="H93" s="24"/>
      <c r="I93" s="40"/>
      <c r="K93" s="40"/>
    </row>
    <row r="94" spans="5:14">
      <c r="H94" s="24"/>
      <c r="I94" s="40"/>
      <c r="K94" s="40"/>
    </row>
    <row r="100" spans="8:12">
      <c r="K100" s="24">
        <v>423022800</v>
      </c>
      <c r="L100" s="24">
        <f>K100*10%</f>
        <v>42302280</v>
      </c>
    </row>
    <row r="102" spans="8:12">
      <c r="H102" s="41"/>
    </row>
    <row r="103" spans="8:12">
      <c r="H103" s="41"/>
    </row>
  </sheetData>
  <mergeCells count="2">
    <mergeCell ref="A77:D77"/>
    <mergeCell ref="H79:I7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P1:AA95"/>
  <sheetViews>
    <sheetView topLeftCell="D1" zoomScale="85" zoomScaleNormal="85" workbookViewId="0">
      <selection activeCell="G25" sqref="G25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>
        <v>1</v>
      </c>
      <c r="V16" s="10" t="s">
        <v>4</v>
      </c>
      <c r="W16" s="10">
        <v>110.9</v>
      </c>
      <c r="X16" s="2">
        <f>W16*10.764</f>
        <v>1193.7275999999999</v>
      </c>
      <c r="Y16" s="10">
        <v>6</v>
      </c>
      <c r="Z16" s="35">
        <v>13.19</v>
      </c>
      <c r="AA16" s="2">
        <f t="shared" ref="AA16:AA17" si="0">Z16*10.764</f>
        <v>141.97716</v>
      </c>
    </row>
    <row r="17" spans="21:27" ht="15.75" thickBot="1">
      <c r="U17" s="12">
        <v>2</v>
      </c>
      <c r="V17" s="12" t="s">
        <v>8</v>
      </c>
      <c r="W17" s="12">
        <v>140.69999999999999</v>
      </c>
      <c r="X17" s="2">
        <f>W17*10.764</f>
        <v>1514.4947999999997</v>
      </c>
      <c r="Y17" s="12">
        <v>6</v>
      </c>
      <c r="Z17" s="35">
        <v>19.66</v>
      </c>
      <c r="AA17" s="2">
        <f t="shared" si="0"/>
        <v>211.62024</v>
      </c>
    </row>
    <row r="18" spans="21:27" s="1" customFormat="1">
      <c r="Y18" s="1">
        <v>12</v>
      </c>
    </row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1"/>
  <sheetViews>
    <sheetView workbookViewId="0">
      <selection activeCell="D12" sqref="D12"/>
    </sheetView>
  </sheetViews>
  <sheetFormatPr defaultRowHeight="15"/>
  <sheetData>
    <row r="1" spans="1:3">
      <c r="A1" s="34" t="s">
        <v>9</v>
      </c>
    </row>
    <row r="2" spans="1:3">
      <c r="A2" s="1" t="s">
        <v>18</v>
      </c>
      <c r="B2">
        <v>1</v>
      </c>
      <c r="C2" s="1" t="s">
        <v>5</v>
      </c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3:P23"/>
  <sheetViews>
    <sheetView topLeftCell="A4" workbookViewId="0">
      <selection activeCell="L17" sqref="L17"/>
    </sheetView>
  </sheetViews>
  <sheetFormatPr defaultRowHeight="15"/>
  <cols>
    <col min="5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3"/>
      <c r="D14" s="44"/>
      <c r="E14" s="44"/>
      <c r="F14" s="44"/>
      <c r="G14" s="44"/>
      <c r="H14" s="44"/>
      <c r="I14" s="24"/>
      <c r="J14" s="39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8" sqref="K18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4" sqref="D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Rajlaxmi</vt:lpstr>
      <vt:lpstr>RERA</vt:lpstr>
      <vt:lpstr>Floor Plan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COMP</cp:lastModifiedBy>
  <cp:lastPrinted>2013-08-31T05:30:46Z</cp:lastPrinted>
  <dcterms:created xsi:type="dcterms:W3CDTF">2013-08-30T08:57:19Z</dcterms:created>
  <dcterms:modified xsi:type="dcterms:W3CDTF">2024-05-23T10:03:08Z</dcterms:modified>
</cp:coreProperties>
</file>