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Panvel\Richa pathak\"/>
    </mc:Choice>
  </mc:AlternateContent>
  <xr:revisionPtr revIDLastSave="0" documentId="13_ncr:1_{D6112710-A3E7-41F2-AFF9-21E9704CE97B}" xr6:coauthVersionLast="45" xr6:coauthVersionMax="47" xr10:uidLastSave="{00000000-0000-0000-0000-000000000000}"/>
  <bookViews>
    <workbookView xWindow="-120" yWindow="-120" windowWidth="29040" windowHeight="15720" tabRatio="932" activeTab="10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5" i="4" l="1"/>
  <c r="Q6" i="4"/>
  <c r="G31" i="4"/>
  <c r="Q4" i="4"/>
  <c r="Q3" i="4"/>
  <c r="Q2" i="4"/>
  <c r="I29" i="4"/>
  <c r="G28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<sst xmlns="http://schemas.openxmlformats.org/spreadsheetml/2006/main" count="134" uniqueCount="92">
  <si>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</si>
  <si>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</si>
  <si>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</si>
  <si>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</si>
  <si>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</si>
  <si>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</si>
  <si>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</si>
  <si>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</si>
  <si>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</si>
  <si>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</si>
  <si>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</si>
  <si>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</si>
  <si>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</si>
  <si>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</si>
  <si>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</si>
  <si>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</si>
  <si>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</si>
  <si>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</si>
  <si>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</si>
  <si>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</si>
  <si>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</si>
  <si>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</si>
  <si>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</si>
  <si>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</si>
  <si>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</si>
  <si>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</si>
  <si>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</si>
  <si>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</si>
  <si>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</si>
  <si>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</si>
  <si>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</si>
  <si>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</si>
  <si>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</si>
  <si>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</si>
  <si>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</si>
  <si>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</si>
  <si>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</si>
  <si>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</si>
  <si>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</si>
  <si>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</si>
  <si>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</si>
  <si>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</si>
  <si>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</si>
  <si>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</si>
  <si>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</si>
  <si>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</si>
  <si>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</si>
  <si>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</si>
  <si>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</si>
  <si>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</si>
  <si>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</si>
  <si>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</si>
  <si>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</si>
  <si>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</si>
  <si>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</si>
  <si>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</si>
  <si>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</si>
  <si>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</si>
  <si>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</si>
  <si>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</si>
  <si>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</si>
  <si>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</si>
  <si>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</si>
  <si>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</si>
  <si>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</si>
  <si>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</si>
  <si>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</si>
  <si>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</si>
  <si>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</si>
  <si>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</si>
  <si>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</si>
  <si>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</si>
  <si>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</si>
  <si>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</si>
  <si>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</si>
  <si>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</si>
  <si>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</si>
  <si>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</si>
  <si>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</si>
  <si>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</si>
  <si>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</si>
  <si>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</si>
  <si>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</si>
  <si>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</si>
  <si>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12.05.2023</t>
  </si>
  <si>
    <t>BALC</t>
  </si>
  <si>
    <t>TACA</t>
  </si>
  <si>
    <t>IGR-11.02.24</t>
  </si>
  <si>
    <t>IGR-15.05.24</t>
  </si>
  <si>
    <t>IGR-30.04.24</t>
  </si>
  <si>
    <t>IGR-06.05.24</t>
  </si>
  <si>
    <t>IGR-15.04.24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</si>
</sst>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D231B7-18A7-4C04-945A-1728C1210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638B2C-BC64-4C63-9F88-E9071377B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9FFF51-FA02-41D8-BF0D-4D313A72A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5BE26D-467A-4088-8D19-B2DDA3788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A170CA-C9C7-403E-8753-F160B40E5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79280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35</xdr:col>
      <xdr:colOff>201755</xdr:colOff>
      <xdr:row>45</xdr:row>
      <xdr:rowOff>86933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DB822A-E1DC-4D85-9248-CC8482D57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12393755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67875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7BD363-FC6E-444F-A585-6D6C7331C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02275" cy="867848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37</xdr:col>
      <xdr:colOff>421115</xdr:colOff>
      <xdr:row>46</xdr:row>
      <xdr:rowOff>58381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690E1A-9A11-4A9B-9363-19B1D8AD5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0"/>
          <a:ext cx="14441915" cy="8821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321094.09999999998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abSelected="1" workbookViewId="0">
      <selection activeCell="O1" sqref="O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N32" sqref="N3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9500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7000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19"/>
    </row>
    <row r="13" spans="1:6" x14ac:dyDescent="0.25">
      <c r="A13" s="16" t="s">
        <v>22</v>
      </c>
      <c r="B13" s="20"/>
      <c r="C13" s="21">
        <f>C6-C12</f>
        <v>2500</v>
      </c>
      <c r="D13" s="19"/>
    </row>
    <row r="14" spans="1:6" x14ac:dyDescent="0.25">
      <c r="A14" s="16" t="s">
        <v>15</v>
      </c>
      <c r="B14" s="20"/>
      <c r="C14" s="21">
        <f>C5</f>
        <v>7000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9500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766</v>
      </c>
      <c r="D18" s="19"/>
    </row>
    <row r="19" spans="1:4" x14ac:dyDescent="0.25">
      <c r="A19" s="16" t="s">
        <v>73</v>
      </c>
      <c r="B19" s="6"/>
      <c r="C19" s="32">
        <f>C18*C16</f>
        <v>7277000</v>
      </c>
      <c r="D19" s="33"/>
    </row>
    <row r="20" spans="1:4" x14ac:dyDescent="0.25">
      <c r="A20" s="16" t="s">
        <v>24</v>
      </c>
      <c r="C20" s="34">
        <f>C19*90%</f>
        <v>6549300</v>
      </c>
      <c r="D20" s="19"/>
    </row>
    <row r="21" spans="1:4" x14ac:dyDescent="0.25">
      <c r="A21" s="16" t="s">
        <v>25</v>
      </c>
      <c r="C21" s="34">
        <f>C19*80%</f>
        <v>5821600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1915000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15160.416666666666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462.42143999999996</v>
      </c>
      <c r="C2" s="4">
        <f t="shared" ref="C2:C16" si="1">B2*1.2</f>
        <v>554.90572799999995</v>
      </c>
      <c r="D2" s="4">
        <f t="shared" ref="D2:D16" si="2">C2*1.2</f>
        <v>665.88687359999994</v>
      </c>
      <c r="E2" s="5">
        <f t="shared" ref="E2:E16" si="3">R2</f>
        <v>4243424</v>
      </c>
      <c r="F2" s="4">
        <f t="shared" ref="F2:F15" si="4">ROUND((E2/B2),0)</f>
        <v>9177</v>
      </c>
      <c r="G2" s="4">
        <f t="shared" ref="G2:G15" si="5">ROUND((E2/C2),0)</f>
        <v>7647</v>
      </c>
      <c r="H2" s="4">
        <f t="shared" ref="H2:H15" si="6">ROUND((E2/D2),0)</f>
        <v>6373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42.96*10.764</f>
        <v>462.42143999999996</v>
      </c>
      <c r="R2" s="2">
        <v>4243424</v>
      </c>
      <c r="S2" s="2" t="s">
        <v>87</v>
      </c>
    </row>
    <row r="3" spans="1:19" x14ac:dyDescent="0.25">
      <c r="A3" s="4">
        <v>2</v>
      </c>
      <c r="B3" s="4">
        <f t="shared" si="0"/>
        <v>462.42143999999996</v>
      </c>
      <c r="C3" s="4">
        <f t="shared" si="1"/>
        <v>554.90572799999995</v>
      </c>
      <c r="D3" s="4">
        <f t="shared" si="2"/>
        <v>665.88687359999994</v>
      </c>
      <c r="E3" s="5">
        <f t="shared" si="3"/>
        <v>4300000</v>
      </c>
      <c r="F3" s="4">
        <f t="shared" si="4"/>
        <v>9299</v>
      </c>
      <c r="G3" s="4">
        <f t="shared" si="5"/>
        <v>7749</v>
      </c>
      <c r="H3" s="4">
        <f t="shared" si="6"/>
        <v>6458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42.96*10.764</f>
        <v>462.42143999999996</v>
      </c>
      <c r="R3" s="2">
        <v>4300000</v>
      </c>
      <c r="S3" s="2" t="s">
        <v>88</v>
      </c>
    </row>
    <row r="4" spans="1:19" x14ac:dyDescent="0.25">
      <c r="A4" s="4">
        <v>3</v>
      </c>
      <c r="B4" s="4">
        <f t="shared" si="0"/>
        <v>747.45215999999994</v>
      </c>
      <c r="C4" s="4">
        <f t="shared" si="1"/>
        <v>896.94259199999988</v>
      </c>
      <c r="D4" s="4">
        <f t="shared" si="2"/>
        <v>1076.3311103999997</v>
      </c>
      <c r="E4" s="5">
        <f t="shared" si="3"/>
        <v>6700000</v>
      </c>
      <c r="F4" s="4">
        <f t="shared" si="4"/>
        <v>8964</v>
      </c>
      <c r="G4" s="4">
        <f t="shared" si="5"/>
        <v>7470</v>
      </c>
      <c r="H4" s="4">
        <f t="shared" si="6"/>
        <v>6225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f>69.44*10.764</f>
        <v>747.45215999999994</v>
      </c>
      <c r="R4" s="2">
        <v>6700000</v>
      </c>
      <c r="S4" s="2" t="s">
        <v>89</v>
      </c>
    </row>
    <row r="5" spans="1:19" x14ac:dyDescent="0.25">
      <c r="A5" s="4">
        <v>4</v>
      </c>
      <c r="B5" s="4">
        <f t="shared" si="0"/>
        <v>656.71163999999999</v>
      </c>
      <c r="C5" s="4">
        <f t="shared" si="1"/>
        <v>788.05396799999994</v>
      </c>
      <c r="D5" s="4">
        <f t="shared" si="2"/>
        <v>945.66476159999991</v>
      </c>
      <c r="E5" s="5">
        <f t="shared" si="3"/>
        <v>6284482</v>
      </c>
      <c r="F5" s="77">
        <f t="shared" si="4"/>
        <v>9570</v>
      </c>
      <c r="G5" s="77">
        <f t="shared" si="5"/>
        <v>7975</v>
      </c>
      <c r="H5" s="77">
        <f t="shared" si="6"/>
        <v>6646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f>61.01*10.764</f>
        <v>656.71163999999999</v>
      </c>
      <c r="R5" s="78">
        <v>6284482</v>
      </c>
      <c r="S5" s="78" t="s">
        <v>90</v>
      </c>
    </row>
    <row r="6" spans="1:19" x14ac:dyDescent="0.25">
      <c r="A6" s="4">
        <v>5</v>
      </c>
      <c r="B6" s="4">
        <f t="shared" si="0"/>
        <v>680.28480000000002</v>
      </c>
      <c r="C6" s="4">
        <f t="shared" si="1"/>
        <v>816.34176000000002</v>
      </c>
      <c r="D6" s="4">
        <f t="shared" si="2"/>
        <v>979.61011199999996</v>
      </c>
      <c r="E6" s="5">
        <f t="shared" si="3"/>
        <v>6375000</v>
      </c>
      <c r="F6" s="77">
        <f t="shared" si="4"/>
        <v>9371</v>
      </c>
      <c r="G6" s="77">
        <f t="shared" si="5"/>
        <v>7809</v>
      </c>
      <c r="H6" s="77">
        <f t="shared" si="6"/>
        <v>6508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f>63.2*10.764</f>
        <v>680.28480000000002</v>
      </c>
      <c r="R6" s="78">
        <v>6375000</v>
      </c>
      <c r="S6" s="78" t="s">
        <v>91</v>
      </c>
    </row>
    <row r="7" spans="1:19" x14ac:dyDescent="0.25">
      <c r="A7" s="4">
        <v>6</v>
      </c>
      <c r="B7" s="4">
        <f t="shared" si="0"/>
        <v>680</v>
      </c>
      <c r="C7" s="4">
        <f t="shared" si="1"/>
        <v>816</v>
      </c>
      <c r="D7" s="4">
        <f t="shared" si="2"/>
        <v>979.19999999999993</v>
      </c>
      <c r="E7" s="5">
        <f t="shared" si="3"/>
        <v>7800000</v>
      </c>
      <c r="F7" s="77">
        <f t="shared" si="4"/>
        <v>11471</v>
      </c>
      <c r="G7" s="77">
        <f t="shared" si="5"/>
        <v>9559</v>
      </c>
      <c r="H7" s="77">
        <f t="shared" si="6"/>
        <v>7966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680</v>
      </c>
      <c r="R7" s="78">
        <v>7800000</v>
      </c>
      <c r="S7" s="2"/>
    </row>
    <row r="8" spans="1:19" x14ac:dyDescent="0.25">
      <c r="A8" s="4">
        <v>7</v>
      </c>
      <c r="B8" s="4">
        <f t="shared" si="0"/>
        <v>700</v>
      </c>
      <c r="C8" s="4">
        <f t="shared" si="1"/>
        <v>840</v>
      </c>
      <c r="D8" s="4">
        <f t="shared" si="2"/>
        <v>1008</v>
      </c>
      <c r="E8" s="5">
        <f t="shared" si="3"/>
        <v>7200000</v>
      </c>
      <c r="F8" s="77">
        <f t="shared" si="4"/>
        <v>10286</v>
      </c>
      <c r="G8" s="77">
        <f t="shared" si="5"/>
        <v>8571</v>
      </c>
      <c r="H8" s="77">
        <f t="shared" si="6"/>
        <v>7143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700</v>
      </c>
      <c r="R8" s="78">
        <v>7200000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7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56" t="s">
        <v>83</v>
      </c>
      <c r="G26" s="56">
        <v>596</v>
      </c>
    </row>
    <row r="27" spans="1:19" s="10" customFormat="1" x14ac:dyDescent="0.25">
      <c r="F27" s="56" t="s">
        <v>85</v>
      </c>
      <c r="G27" s="56">
        <v>170</v>
      </c>
    </row>
    <row r="28" spans="1:19" s="10" customFormat="1" x14ac:dyDescent="0.25">
      <c r="C28" s="71" t="s">
        <v>74</v>
      </c>
      <c r="D28" s="71" t="s">
        <v>84</v>
      </c>
      <c r="F28" s="56" t="s">
        <v>86</v>
      </c>
      <c r="G28" s="56">
        <f>SUM(G26:G27)</f>
        <v>766</v>
      </c>
    </row>
    <row r="29" spans="1:19" s="10" customFormat="1" x14ac:dyDescent="0.25">
      <c r="C29" s="71" t="s">
        <v>1</v>
      </c>
      <c r="D29" s="71">
        <v>6781075</v>
      </c>
      <c r="F29" s="56" t="s">
        <v>71</v>
      </c>
      <c r="G29" s="56">
        <v>843</v>
      </c>
      <c r="H29" s="10">
        <f>G29/G28</f>
        <v>1.1005221932114881</v>
      </c>
      <c r="I29" s="10">
        <f>D29/G28</f>
        <v>8852.5783289817227</v>
      </c>
    </row>
    <row r="30" spans="1:19" s="10" customFormat="1" x14ac:dyDescent="0.25">
      <c r="F30" s="56" t="s">
        <v>72</v>
      </c>
      <c r="G30" s="56">
        <v>9500</v>
      </c>
    </row>
    <row r="31" spans="1:19" s="10" customFormat="1" x14ac:dyDescent="0.25">
      <c r="C31" s="74"/>
      <c r="D31" s="74"/>
      <c r="F31" s="74" t="s">
        <v>73</v>
      </c>
      <c r="G31" s="74">
        <f>G28*G30</f>
        <v>7277000</v>
      </c>
      <c r="H31" s="10">
        <f>G31/D29</f>
        <v>1.0731336845559147</v>
      </c>
    </row>
    <row r="32" spans="1:19" s="10" customFormat="1" x14ac:dyDescent="0.25">
      <c r="C32" s="74"/>
      <c r="D32" s="74"/>
      <c r="F32" s="74" t="s">
        <v>24</v>
      </c>
      <c r="G32" s="74">
        <f>G31*90%</f>
        <v>6549300</v>
      </c>
    </row>
    <row r="33" spans="3:7" s="10" customFormat="1" x14ac:dyDescent="0.25">
      <c r="C33" s="74"/>
      <c r="D33" s="74"/>
      <c r="F33" s="74" t="s">
        <v>25</v>
      </c>
      <c r="G33" s="74">
        <f>G31*80%</f>
        <v>5821600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2024-06-04T05:18:45Z</dcterms:modified>
</cp:coreProperties>
</file>