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lhas Nagar Sec 4 Branch\Suresh Arjun Kene\"/>
    </mc:Choice>
  </mc:AlternateContent>
  <xr:revisionPtr revIDLastSave="0" documentId="13_ncr:1_{229DB17A-F141-460A-B705-0EAFAD4022C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D34" i="4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<sst xmlns="http://schemas.openxmlformats.org/spreadsheetml/2006/main" count="131" uniqueCount="89">
  <si>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</si>
  <si>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</si>
  <si>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</si>
  <si>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</si>
  <si>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</si>
  <si>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</si>
  <si>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</si>
  <si>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</si>
  <si>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</si>
  <si>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</si>
  <si>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</si>
  <si>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</si>
  <si>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</si>
  <si>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</si>
  <si>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</si>
  <si>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</si>
  <si>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</si>
  <si>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</si>
  <si>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</si>
  <si>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</si>
  <si>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</si>
  <si>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</si>
  <si>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</si>
  <si>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</si>
  <si>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</si>
  <si>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</si>
  <si>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</si>
  <si>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</si>
  <si>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</si>
  <si>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</si>
  <si>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</si>
  <si>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</si>
  <si>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</si>
  <si>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</si>
  <si>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</si>
  <si>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</si>
  <si>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</si>
  <si>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</si>
  <si>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</si>
  <si>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</si>
  <si>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</si>
  <si>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</si>
  <si>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</si>
  <si>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</si>
  <si>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</si>
  <si>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</si>
  <si>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</si>
  <si>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</si>
  <si>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</si>
  <si>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</si>
  <si>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</si>
  <si>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</si>
  <si>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</si>
  <si>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</si>
  <si>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</si>
  <si>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</si>
  <si>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</si>
  <si>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</si>
  <si>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</si>
  <si>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</si>
  <si>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</si>
  <si>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</si>
  <si>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</si>
  <si>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</si>
  <si>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</si>
  <si>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</si>
  <si>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</si>
  <si>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</si>
  <si>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</si>
  <si>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</si>
  <si>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</si>
  <si>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</si>
  <si>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</si>
  <si>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</si>
  <si>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</si>
  <si>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</si>
  <si>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</si>
  <si>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</si>
  <si>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</si>
  <si>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</si>
  <si>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</si>
  <si>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</si>
  <si>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</si>
  <si>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</si>
  <si>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- 2007</t>
  </si>
  <si>
    <t>RATE</t>
  </si>
  <si>
    <t>PREV VAL - VASUKALA - DOMBIVALI - 2019</t>
  </si>
  <si>
    <t>SBUA</t>
  </si>
  <si>
    <t>ASBUA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</si>
</sst>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00AFE-3362-4B69-81B8-A06A6104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470C2-2A57-437A-B71C-B080896A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27336-7E34-4264-9A08-F8670E74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154378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9CB13-61EA-40A9-A7A1-EE7BD21E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75178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269719.04399999999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299119.04399999999</v>
      </c>
      <c r="D9" s="62" t="s">
        <v>62</v>
      </c>
      <c r="E9" s="63">
        <f>C9/10.764</f>
        <v>27788.837235228541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16</v>
      </c>
      <c r="D13" s="69">
        <f>D12-C13</f>
        <v>84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4000</v>
      </c>
      <c r="D3" s="24" t="s">
        <v>76</v>
      </c>
      <c r="E3" s="6" t="s">
        <v>88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19"/>
    </row>
    <row r="13" spans="1:6" x14ac:dyDescent="0.25">
      <c r="A13" s="16" t="s">
        <v>22</v>
      </c>
      <c r="B13" s="20"/>
      <c r="C13" s="21">
        <f>C6-C12</f>
        <v>1900</v>
      </c>
      <c r="D13" s="19"/>
    </row>
    <row r="14" spans="1:6" x14ac:dyDescent="0.25">
      <c r="A14" s="16" t="s">
        <v>15</v>
      </c>
      <c r="B14" s="20"/>
      <c r="C14" s="21">
        <f>C5</f>
        <v>1500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3400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ASBUA</v>
      </c>
      <c r="B18" s="7"/>
      <c r="C18" s="31">
        <v>540</v>
      </c>
      <c r="D18" s="19"/>
    </row>
    <row r="19" spans="1:4" x14ac:dyDescent="0.25">
      <c r="A19" s="16" t="s">
        <v>74</v>
      </c>
      <c r="B19" s="6"/>
      <c r="C19" s="32">
        <f>C18*C16</f>
        <v>1836000</v>
      </c>
      <c r="D19" s="33"/>
    </row>
    <row r="20" spans="1:4" x14ac:dyDescent="0.25">
      <c r="A20" s="16" t="s">
        <v>24</v>
      </c>
      <c r="C20" s="34">
        <f>C19*85%</f>
        <v>1560600</v>
      </c>
      <c r="D20" s="19"/>
    </row>
    <row r="21" spans="1:4" x14ac:dyDescent="0.25">
      <c r="A21" s="16" t="s">
        <v>25</v>
      </c>
      <c r="C21" s="34">
        <f>C19*70%</f>
        <v>1285200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1350000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3825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24" sqref="T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510</v>
      </c>
      <c r="C2" s="4">
        <f t="shared" ref="C2:C16" si="1">B2*1.2</f>
        <v>612</v>
      </c>
      <c r="D2" s="4">
        <f t="shared" ref="D2:D16" si="2">C2*1.2</f>
        <v>734.4</v>
      </c>
      <c r="E2" s="5">
        <f t="shared" ref="E2:E16" si="3">R2</f>
        <v>2400000</v>
      </c>
      <c r="F2" s="4">
        <f t="shared" ref="F2:F15" si="4">ROUND((E2/B2),0)</f>
        <v>4706</v>
      </c>
      <c r="G2" s="79">
        <f t="shared" ref="G2:G15" si="5">ROUND((E2/C2),0)</f>
        <v>3922</v>
      </c>
      <c r="H2" s="76">
        <f t="shared" ref="H2:H15" si="6">ROUND((E2/D2),0)</f>
        <v>3268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510</v>
      </c>
      <c r="R2" s="77">
        <v>2400000</v>
      </c>
      <c r="S2" s="2"/>
    </row>
    <row r="3" spans="1:19" x14ac:dyDescent="0.25">
      <c r="A3" s="4">
        <v>2</v>
      </c>
      <c r="B3" s="4">
        <f t="shared" si="0"/>
        <v>540</v>
      </c>
      <c r="C3" s="4">
        <f t="shared" si="1"/>
        <v>648</v>
      </c>
      <c r="D3" s="4">
        <f t="shared" si="2"/>
        <v>777.6</v>
      </c>
      <c r="E3" s="5">
        <f t="shared" si="3"/>
        <v>2100000</v>
      </c>
      <c r="F3" s="4">
        <f t="shared" si="4"/>
        <v>3889</v>
      </c>
      <c r="G3" s="79">
        <f t="shared" si="5"/>
        <v>3241</v>
      </c>
      <c r="H3" s="79">
        <f t="shared" si="6"/>
        <v>2701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v>540</v>
      </c>
      <c r="R3" s="81">
        <v>2100000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3000000</v>
      </c>
      <c r="F4" s="4">
        <f t="shared" si="4"/>
        <v>6667</v>
      </c>
      <c r="G4" s="79">
        <f t="shared" si="5"/>
        <v>5556</v>
      </c>
      <c r="H4" s="76">
        <f t="shared" si="6"/>
        <v>4630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v>540</v>
      </c>
      <c r="Q4" s="7">
        <f t="shared" ref="Q4:Q10" si="10">P4/1.2</f>
        <v>450</v>
      </c>
      <c r="R4" s="77">
        <v>3000000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2150000</v>
      </c>
      <c r="F5" s="4">
        <f t="shared" si="4"/>
        <v>4300</v>
      </c>
      <c r="G5" s="79">
        <f t="shared" si="5"/>
        <v>3583</v>
      </c>
      <c r="H5" s="79">
        <f t="shared" si="6"/>
        <v>2986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v>600</v>
      </c>
      <c r="Q5" s="80">
        <f t="shared" si="10"/>
        <v>500</v>
      </c>
      <c r="R5" s="81">
        <v>2150000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369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540</v>
      </c>
      <c r="H29" s="10">
        <f>G29/G28</f>
        <v>1.4634146341463414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 t="s">
        <v>86</v>
      </c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 t="s">
        <v>87</v>
      </c>
      <c r="D32" s="74">
        <v>540</v>
      </c>
      <c r="F32" s="74" t="s">
        <v>24</v>
      </c>
      <c r="G32" s="74">
        <f>G31*90%</f>
        <v>0</v>
      </c>
    </row>
    <row r="33" spans="3:7" s="10" customFormat="1" x14ac:dyDescent="0.25">
      <c r="C33" s="74" t="s">
        <v>85</v>
      </c>
      <c r="D33" s="74">
        <v>3500</v>
      </c>
      <c r="F33" s="74" t="s">
        <v>25</v>
      </c>
      <c r="G33" s="74">
        <f>G31*80%</f>
        <v>0</v>
      </c>
    </row>
    <row r="34" spans="3:7" s="10" customFormat="1" x14ac:dyDescent="0.25">
      <c r="C34" s="74" t="s">
        <v>74</v>
      </c>
      <c r="D34" s="74">
        <f>D32*D33</f>
        <v>1890000</v>
      </c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2024-05-27T06:31:26Z</dcterms:modified>
</cp:coreProperties>
</file>