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Anjali Ankush Ghadigaonkar\"/>
    </mc:Choice>
  </mc:AlternateContent>
  <xr:revisionPtr revIDLastSave="0" documentId="13_ncr:1_{C8938BC7-965F-448C-9168-E69D5CB3171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0" i="23" s="1"/>
  <c r="C21" i="23" l="1"/>
  <c r="C25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<sst xmlns="http://schemas.openxmlformats.org/spreadsheetml/2006/main" count="127" uniqueCount="85">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</sst>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14" fontId="0" fillId="2" borderId="0" xfId="1" applyNumberFormat="1" applyFont="1" applyFill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68896</xdr:colOff>
      <xdr:row>47</xdr:row>
      <xdr:rowOff>182213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0B719-BFBA-4F63-BEDE-CDE723A0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8496" cy="8869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325597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683CA-C176-42B6-9E0F-ABBA8E41D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7597" cy="8840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316071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CDE13-6497-41E6-8465-D7186B105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08071" cy="8487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145277</xdr:colOff>
      <xdr:row>49</xdr:row>
      <xdr:rowOff>86967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07412C-351E-4B03-8CA5-9ABC2E83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214077" cy="889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D24" sqref="D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13000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10500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2500</v>
      </c>
      <c r="D13" s="19"/>
    </row>
    <row r="14" spans="1:6" x14ac:dyDescent="0.25">
      <c r="A14" s="16" t="s">
        <v>15</v>
      </c>
      <c r="B14" s="20"/>
      <c r="C14" s="21">
        <f>C5</f>
        <v>10500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13000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429</v>
      </c>
      <c r="D18" s="19"/>
    </row>
    <row r="19" spans="1:4" x14ac:dyDescent="0.25">
      <c r="A19" s="16" t="s">
        <v>73</v>
      </c>
      <c r="B19" s="6"/>
      <c r="C19" s="32">
        <f>C18*C16</f>
        <v>5577000</v>
      </c>
      <c r="D19" s="33"/>
    </row>
    <row r="20" spans="1:4" x14ac:dyDescent="0.25">
      <c r="A20" s="16" t="s">
        <v>24</v>
      </c>
      <c r="C20" s="34">
        <f>C19*85%</f>
        <v>4740450</v>
      </c>
      <c r="D20" s="19"/>
    </row>
    <row r="21" spans="1:4" x14ac:dyDescent="0.25">
      <c r="A21" s="16" t="s">
        <v>25</v>
      </c>
      <c r="C21" s="34">
        <f>C19*70%</f>
        <v>3903899.9999999995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1072500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11618.75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P20" sqref="P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432</v>
      </c>
      <c r="C2" s="4">
        <f t="shared" ref="C2:C16" si="1">B2*1.2</f>
        <v>518.4</v>
      </c>
      <c r="D2" s="4">
        <f t="shared" ref="D2:D16" si="2">C2*1.2</f>
        <v>622.07999999999993</v>
      </c>
      <c r="E2" s="5">
        <f t="shared" ref="E2:E16" si="3">R2</f>
        <v>4300000</v>
      </c>
      <c r="F2" s="4">
        <f t="shared" ref="F2:F15" si="4">ROUND((E2/B2),0)</f>
        <v>9954</v>
      </c>
      <c r="G2" s="4">
        <f t="shared" ref="G2:G15" si="5">ROUND((E2/C2),0)</f>
        <v>8295</v>
      </c>
      <c r="H2" s="4">
        <f t="shared" ref="H2:H15" si="6">ROUND((E2/D2),0)</f>
        <v>6912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432</v>
      </c>
      <c r="R2" s="2">
        <v>4300000</v>
      </c>
      <c r="S2" s="2"/>
    </row>
    <row r="3" spans="1:19" x14ac:dyDescent="0.25">
      <c r="A3" s="4">
        <v>2</v>
      </c>
      <c r="B3" s="4">
        <f t="shared" si="0"/>
        <v>400</v>
      </c>
      <c r="C3" s="4">
        <f t="shared" si="1"/>
        <v>480</v>
      </c>
      <c r="D3" s="4">
        <f t="shared" si="2"/>
        <v>576</v>
      </c>
      <c r="E3" s="5">
        <f t="shared" si="3"/>
        <v>5200000</v>
      </c>
      <c r="F3" s="77">
        <f t="shared" si="4"/>
        <v>13000</v>
      </c>
      <c r="G3" s="77">
        <f t="shared" si="5"/>
        <v>10833</v>
      </c>
      <c r="H3" s="77">
        <f t="shared" si="6"/>
        <v>9028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400</v>
      </c>
      <c r="R3" s="78">
        <v>5200000</v>
      </c>
      <c r="S3" s="2"/>
    </row>
    <row r="4" spans="1:19" x14ac:dyDescent="0.25">
      <c r="A4" s="4">
        <v>3</v>
      </c>
      <c r="B4" s="4">
        <f t="shared" si="0"/>
        <v>425</v>
      </c>
      <c r="C4" s="4">
        <f t="shared" si="1"/>
        <v>510</v>
      </c>
      <c r="D4" s="4">
        <f t="shared" si="2"/>
        <v>612</v>
      </c>
      <c r="E4" s="5">
        <f t="shared" si="3"/>
        <v>5350000</v>
      </c>
      <c r="F4" s="77">
        <f t="shared" si="4"/>
        <v>12588</v>
      </c>
      <c r="G4" s="77">
        <f t="shared" si="5"/>
        <v>10490</v>
      </c>
      <c r="H4" s="77">
        <f t="shared" si="6"/>
        <v>8742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425</v>
      </c>
      <c r="R4" s="78">
        <v>5350000</v>
      </c>
      <c r="S4" s="2"/>
    </row>
    <row r="5" spans="1:19" x14ac:dyDescent="0.25">
      <c r="A5" s="4">
        <v>4</v>
      </c>
      <c r="B5" s="4">
        <f t="shared" si="0"/>
        <v>425</v>
      </c>
      <c r="C5" s="4">
        <f t="shared" si="1"/>
        <v>510</v>
      </c>
      <c r="D5" s="4">
        <f t="shared" si="2"/>
        <v>612</v>
      </c>
      <c r="E5" s="5">
        <f t="shared" si="3"/>
        <v>5100000</v>
      </c>
      <c r="F5" s="4">
        <f t="shared" si="4"/>
        <v>12000</v>
      </c>
      <c r="G5" s="4">
        <f t="shared" si="5"/>
        <v>10000</v>
      </c>
      <c r="H5" s="4">
        <f t="shared" si="6"/>
        <v>8333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425</v>
      </c>
      <c r="R5" s="2">
        <v>5100000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74</v>
      </c>
      <c r="D28" s="76" t="s">
        <v>84</v>
      </c>
      <c r="F28" s="56" t="s">
        <v>83</v>
      </c>
      <c r="G28" s="56">
        <v>429</v>
      </c>
    </row>
    <row r="29" spans="1:19" s="10" customFormat="1" x14ac:dyDescent="0.25">
      <c r="C29" s="71" t="s">
        <v>1</v>
      </c>
      <c r="D29" s="71">
        <v>4254840</v>
      </c>
      <c r="F29" s="56" t="s">
        <v>71</v>
      </c>
      <c r="G29" s="56">
        <v>515</v>
      </c>
      <c r="H29" s="10">
        <f>G29/G28</f>
        <v>1.2004662004662006</v>
      </c>
    </row>
    <row r="30" spans="1:19" s="10" customFormat="1" x14ac:dyDescent="0.25">
      <c r="F30" s="56" t="s">
        <v>72</v>
      </c>
      <c r="G30" s="56">
        <v>13000</v>
      </c>
    </row>
    <row r="31" spans="1:19" s="10" customFormat="1" x14ac:dyDescent="0.25">
      <c r="C31" s="74"/>
      <c r="D31" s="74"/>
      <c r="F31" s="74" t="s">
        <v>73</v>
      </c>
      <c r="G31" s="74">
        <f>G28*G30</f>
        <v>5577000</v>
      </c>
      <c r="H31" s="10">
        <f>G31/D29</f>
        <v>1.3107425896155906</v>
      </c>
    </row>
    <row r="32" spans="1:19" s="10" customFormat="1" x14ac:dyDescent="0.25">
      <c r="C32" s="74"/>
      <c r="D32" s="74"/>
      <c r="F32" s="74" t="s">
        <v>24</v>
      </c>
      <c r="G32" s="74">
        <f>G31*90%</f>
        <v>5019300</v>
      </c>
    </row>
    <row r="33" spans="3:7" s="10" customFormat="1" x14ac:dyDescent="0.25">
      <c r="C33" s="74"/>
      <c r="D33" s="74"/>
      <c r="F33" s="74" t="s">
        <v>25</v>
      </c>
      <c r="G33" s="74">
        <f>G31*80%</f>
        <v>4461600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2024-05-24T12:03:15Z</dcterms:modified>
</cp:coreProperties>
</file>