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Rakesh Vitthal Ringe\"/>
    </mc:Choice>
  </mc:AlternateContent>
  <xr:revisionPtr revIDLastSave="0" documentId="13_ncr:1_{F5BE369E-A34C-4785-894E-94551A21F28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Q6" i="4" l="1"/>
  <c r="C5" i="25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1" i="23" l="1"/>
  <c r="C20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<sst xmlns="http://schemas.openxmlformats.org/spreadsheetml/2006/main" count="136" uniqueCount="91">
  <si>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</si>
  <si>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</si>
  <si>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</si>
  <si>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</si>
  <si>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</si>
  <si>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</si>
  <si>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</si>
  <si>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</si>
  <si>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</si>
  <si>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</si>
  <si>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</si>
  <si>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</si>
  <si>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</si>
  <si>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</si>
  <si>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</si>
  <si>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</si>
  <si>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</si>
  <si>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</si>
  <si>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</si>
  <si>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</si>
  <si>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</si>
  <si>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</si>
  <si>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</si>
  <si>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</si>
  <si>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</si>
  <si>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</si>
  <si>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</si>
  <si>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</si>
  <si>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</si>
  <si>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</si>
  <si>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</si>
  <si>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</si>
  <si>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</si>
  <si>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</si>
  <si>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</si>
  <si>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</si>
  <si>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</si>
  <si>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</si>
  <si>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</si>
  <si>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</si>
  <si>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</si>
  <si>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</si>
  <si>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</si>
  <si>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</si>
  <si>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</si>
  <si>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</si>
  <si>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</si>
  <si>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</si>
  <si>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</si>
  <si>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</si>
  <si>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</si>
  <si>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</si>
  <si>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</si>
  <si>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</si>
  <si>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</si>
  <si>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</si>
  <si>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</si>
  <si>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</si>
  <si>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</si>
  <si>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</si>
  <si>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</si>
  <si>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</si>
  <si>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</si>
  <si>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</si>
  <si>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</si>
  <si>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</si>
  <si>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</si>
  <si>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</si>
  <si>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</si>
  <si>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</si>
  <si>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</si>
  <si>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</si>
  <si>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</si>
  <si>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</si>
  <si>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</si>
  <si>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</si>
  <si>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</si>
  <si>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</si>
  <si>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</si>
  <si>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</si>
  <si>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</si>
  <si>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</si>
  <si>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</si>
  <si>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</si>
  <si>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29.06.2016</t>
  </si>
  <si>
    <t>IGR-17.01.24</t>
  </si>
  <si>
    <t>IGR-20.03.24</t>
  </si>
  <si>
    <t>Resale</t>
  </si>
  <si>
    <t>New Flat</t>
  </si>
  <si>
    <t>IGR-13.11.23</t>
  </si>
  <si>
    <t>Casa Unico - 7350509901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</si>
</sst>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438150</xdr:colOff>
      <xdr:row>0</xdr:row>
      <xdr:rowOff>0</xdr:rowOff>
    </xdr:from>
    <xdr:to>
      <xdr:col>21</xdr:col>
      <xdr:colOff>87053</xdr:colOff>
      <xdr:row>39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B1D21-C018-48C1-B815-46EC36C6F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0325" y="0"/>
          <a:ext cx="9516803" cy="80592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21</xdr:row>
      <xdr:rowOff>66675</xdr:rowOff>
    </xdr:from>
    <xdr:to>
      <xdr:col>11</xdr:col>
      <xdr:colOff>248977</xdr:colOff>
      <xdr:row>63</xdr:row>
      <xdr:rowOff>172581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A9EE89-986E-4D9F-855F-09A03A2D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4638675"/>
          <a:ext cx="9507277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15</xdr:col>
      <xdr:colOff>410143</xdr:colOff>
      <xdr:row>9</xdr:row>
      <xdr:rowOff>371633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AD5378-23DE-44A6-952E-281D4756A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8150" y="1143000"/>
          <a:ext cx="4067743" cy="1133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533400</xdr:colOff>
      <xdr:row>9</xdr:row>
      <xdr:rowOff>19050</xdr:rowOff>
    </xdr:from>
    <xdr:to>
      <xdr:col>23</xdr:col>
      <xdr:colOff>486343</xdr:colOff>
      <xdr:row>15</xdr:row>
      <xdr:rowOff>9683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EE85C7-FD79-4B87-8317-53E2C09C7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96650" y="2305050"/>
          <a:ext cx="4067743" cy="11336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F0E389-2B92-40C7-8011-2337BDF6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1CF9F0-CAF7-4F63-939A-BDC2D99DE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1853C-E73C-4DF0-97BA-FBE7DDEF8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259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583318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119C1-97AC-4BB4-BC5A-249A7206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432918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7AD68-A26E-4096-8AE0-F69A1186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DD545-FC4F-4197-B730-0656CDC6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1" sqref="C1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v>40400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40400</v>
      </c>
      <c r="D5" s="62" t="s">
        <v>62</v>
      </c>
      <c r="E5" s="63">
        <f>C5/10.764</f>
        <v>3753.251579338536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4390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36010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36010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40400</v>
      </c>
      <c r="D9" s="62" t="s">
        <v>62</v>
      </c>
      <c r="E9" s="63">
        <f>C9/10.764</f>
        <v>3753.251579338536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2000</v>
      </c>
      <c r="D4" s="24"/>
      <c r="F4" s="19"/>
    </row>
    <row r="5" spans="1:6" x14ac:dyDescent="0.25">
      <c r="A5" s="16" t="s">
        <v>15</v>
      </c>
      <c r="B5" s="20"/>
      <c r="C5" s="21">
        <f>C3-C4</f>
        <v>3500</v>
      </c>
      <c r="D5" s="24"/>
      <c r="F5" s="19"/>
    </row>
    <row r="6" spans="1:6" x14ac:dyDescent="0.25">
      <c r="A6" s="16" t="s">
        <v>16</v>
      </c>
      <c r="B6" s="20"/>
      <c r="C6" s="21">
        <f>C4</f>
        <v>2000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2000</v>
      </c>
      <c r="D13" s="19"/>
    </row>
    <row r="14" spans="1:6" x14ac:dyDescent="0.25">
      <c r="A14" s="16" t="s">
        <v>15</v>
      </c>
      <c r="B14" s="20"/>
      <c r="C14" s="21">
        <f>C5</f>
        <v>3500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5500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555</v>
      </c>
      <c r="D18" s="19"/>
    </row>
    <row r="19" spans="1:4" x14ac:dyDescent="0.25">
      <c r="A19" s="16" t="s">
        <v>73</v>
      </c>
      <c r="B19" s="6"/>
      <c r="C19" s="32">
        <f>C18*C16</f>
        <v>3052500</v>
      </c>
      <c r="D19" s="33"/>
    </row>
    <row r="20" spans="1:4" x14ac:dyDescent="0.25">
      <c r="A20" s="16" t="s">
        <v>24</v>
      </c>
      <c r="C20" s="34">
        <f>C19*85%</f>
        <v>2594625</v>
      </c>
      <c r="D20" s="19"/>
    </row>
    <row r="21" spans="1:4" x14ac:dyDescent="0.25">
      <c r="A21" s="16" t="s">
        <v>25</v>
      </c>
      <c r="C21" s="34">
        <f>C19*70%</f>
        <v>2136750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1110000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6359.375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tabSelected="1" workbookViewId="0">
      <selection activeCell="S27" sqref="S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23.28515625" bestFit="1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560</v>
      </c>
      <c r="C2" s="4">
        <f t="shared" ref="C2:C16" si="1">B2*1.2</f>
        <v>672</v>
      </c>
      <c r="D2" s="4">
        <f t="shared" ref="D2:D16" si="2">C2*1.2</f>
        <v>806.4</v>
      </c>
      <c r="E2" s="5">
        <f t="shared" ref="E2:E16" si="3">R2</f>
        <v>3200000</v>
      </c>
      <c r="F2" s="77">
        <f t="shared" ref="F2:F15" si="4">ROUND((E2/B2),0)</f>
        <v>5714</v>
      </c>
      <c r="G2" s="77">
        <f t="shared" ref="G2:G15" si="5">ROUND((E2/C2),0)</f>
        <v>4762</v>
      </c>
      <c r="H2" s="77">
        <f t="shared" ref="H2:H15" si="6">ROUND((E2/D2),0)</f>
        <v>3968</v>
      </c>
      <c r="I2" s="77" t="str">
        <f t="shared" ref="I2:I15" si="7">T2</f>
        <v>New Flat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560</v>
      </c>
      <c r="R2" s="78">
        <v>3200000</v>
      </c>
      <c r="S2" s="2" t="s">
        <v>85</v>
      </c>
      <c r="T2" t="s">
        <v>88</v>
      </c>
    </row>
    <row r="3" spans="1:20" x14ac:dyDescent="0.25">
      <c r="A3" s="4">
        <v>2</v>
      </c>
      <c r="B3" s="4">
        <f t="shared" si="0"/>
        <v>560</v>
      </c>
      <c r="C3" s="4">
        <f t="shared" si="1"/>
        <v>672</v>
      </c>
      <c r="D3" s="4">
        <f t="shared" si="2"/>
        <v>806.4</v>
      </c>
      <c r="E3" s="5">
        <f t="shared" si="3"/>
        <v>3200000</v>
      </c>
      <c r="F3" s="77">
        <f t="shared" si="4"/>
        <v>5714</v>
      </c>
      <c r="G3" s="77">
        <f t="shared" si="5"/>
        <v>4762</v>
      </c>
      <c r="H3" s="77">
        <f t="shared" si="6"/>
        <v>3968</v>
      </c>
      <c r="I3" s="77" t="str">
        <f t="shared" si="7"/>
        <v>New Flat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560</v>
      </c>
      <c r="R3" s="78">
        <v>3200000</v>
      </c>
      <c r="S3" s="2" t="s">
        <v>85</v>
      </c>
      <c r="T3" t="s">
        <v>88</v>
      </c>
    </row>
    <row r="4" spans="1:20" x14ac:dyDescent="0.25">
      <c r="A4" s="4">
        <v>3</v>
      </c>
      <c r="B4" s="4">
        <f t="shared" si="0"/>
        <v>550</v>
      </c>
      <c r="C4" s="4">
        <f t="shared" si="1"/>
        <v>660</v>
      </c>
      <c r="D4" s="4">
        <f t="shared" si="2"/>
        <v>792</v>
      </c>
      <c r="E4" s="5">
        <f t="shared" si="3"/>
        <v>3522000</v>
      </c>
      <c r="F4" s="77">
        <f t="shared" si="4"/>
        <v>6404</v>
      </c>
      <c r="G4" s="77">
        <f t="shared" si="5"/>
        <v>5336</v>
      </c>
      <c r="H4" s="77">
        <f t="shared" si="6"/>
        <v>4447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550</v>
      </c>
      <c r="R4" s="78">
        <v>3522000</v>
      </c>
      <c r="S4" s="2"/>
    </row>
    <row r="5" spans="1:20" x14ac:dyDescent="0.25">
      <c r="A5" s="4">
        <v>4</v>
      </c>
      <c r="B5" s="4">
        <f t="shared" si="0"/>
        <v>550</v>
      </c>
      <c r="C5" s="4">
        <f t="shared" si="1"/>
        <v>660</v>
      </c>
      <c r="D5" s="4">
        <f t="shared" si="2"/>
        <v>792</v>
      </c>
      <c r="E5" s="5">
        <f t="shared" si="3"/>
        <v>4000000</v>
      </c>
      <c r="F5" s="77">
        <f t="shared" si="4"/>
        <v>7273</v>
      </c>
      <c r="G5" s="77">
        <f t="shared" si="5"/>
        <v>6061</v>
      </c>
      <c r="H5" s="77">
        <f t="shared" si="6"/>
        <v>5051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550</v>
      </c>
      <c r="R5" s="78">
        <v>4000000</v>
      </c>
      <c r="S5" s="2"/>
    </row>
    <row r="6" spans="1:20" x14ac:dyDescent="0.25">
      <c r="A6" s="4">
        <v>5</v>
      </c>
      <c r="B6" s="4">
        <f t="shared" si="0"/>
        <v>555.31475999999998</v>
      </c>
      <c r="C6" s="4">
        <f t="shared" si="1"/>
        <v>666.37771199999997</v>
      </c>
      <c r="D6" s="4">
        <f t="shared" si="2"/>
        <v>799.65325439999992</v>
      </c>
      <c r="E6" s="5">
        <f t="shared" si="3"/>
        <v>1500000</v>
      </c>
      <c r="F6" s="4">
        <f t="shared" si="4"/>
        <v>2701</v>
      </c>
      <c r="G6" s="4">
        <f t="shared" si="5"/>
        <v>2251</v>
      </c>
      <c r="H6" s="4">
        <f t="shared" si="6"/>
        <v>1876</v>
      </c>
      <c r="I6" s="4" t="str">
        <f t="shared" si="7"/>
        <v>Resale</v>
      </c>
      <c r="J6" s="4">
        <f t="shared" si="8"/>
        <v>0</v>
      </c>
      <c r="O6">
        <v>0</v>
      </c>
      <c r="P6">
        <f t="shared" si="9"/>
        <v>0</v>
      </c>
      <c r="Q6">
        <f>51.59*10.764</f>
        <v>555.31475999999998</v>
      </c>
      <c r="R6" s="2">
        <v>1500000</v>
      </c>
      <c r="S6" s="2" t="s">
        <v>86</v>
      </c>
      <c r="T6" t="s">
        <v>87</v>
      </c>
    </row>
    <row r="7" spans="1:20" x14ac:dyDescent="0.25">
      <c r="A7" s="4">
        <v>6</v>
      </c>
      <c r="B7" s="4">
        <f t="shared" si="0"/>
        <v>552</v>
      </c>
      <c r="C7" s="4">
        <f t="shared" si="1"/>
        <v>662.4</v>
      </c>
      <c r="D7" s="4">
        <f t="shared" si="2"/>
        <v>794.88</v>
      </c>
      <c r="E7" s="5">
        <f t="shared" si="3"/>
        <v>3200000</v>
      </c>
      <c r="F7" s="4">
        <f t="shared" si="4"/>
        <v>5797</v>
      </c>
      <c r="G7" s="4">
        <f t="shared" si="5"/>
        <v>4831</v>
      </c>
      <c r="H7" s="4">
        <f t="shared" si="6"/>
        <v>4026</v>
      </c>
      <c r="I7" s="4" t="str">
        <f t="shared" si="7"/>
        <v>Resale</v>
      </c>
      <c r="J7" s="4">
        <f t="shared" si="8"/>
        <v>0</v>
      </c>
      <c r="O7">
        <v>0</v>
      </c>
      <c r="P7">
        <f t="shared" si="9"/>
        <v>0</v>
      </c>
      <c r="Q7">
        <v>552</v>
      </c>
      <c r="R7" s="2">
        <v>3200000</v>
      </c>
      <c r="S7" s="2" t="s">
        <v>89</v>
      </c>
      <c r="T7" t="s">
        <v>87</v>
      </c>
    </row>
    <row r="8" spans="1:20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20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20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20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20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20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20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20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20" s="10" customFormat="1" x14ac:dyDescent="0.25">
      <c r="T22" s="10" t="s">
        <v>90</v>
      </c>
    </row>
    <row r="23" spans="1:20" s="10" customFormat="1" x14ac:dyDescent="0.25"/>
    <row r="24" spans="1:20" s="10" customFormat="1" x14ac:dyDescent="0.25">
      <c r="F24" s="72"/>
    </row>
    <row r="25" spans="1:20" s="10" customFormat="1" x14ac:dyDescent="0.25">
      <c r="F25" s="73"/>
    </row>
    <row r="26" spans="1:20" s="10" customFormat="1" x14ac:dyDescent="0.25">
      <c r="F26" s="73"/>
    </row>
    <row r="27" spans="1:20" s="10" customFormat="1" x14ac:dyDescent="0.25">
      <c r="F27" s="73"/>
    </row>
    <row r="28" spans="1:20" s="10" customFormat="1" x14ac:dyDescent="0.25">
      <c r="C28" s="71" t="s">
        <v>74</v>
      </c>
      <c r="D28" s="71" t="s">
        <v>84</v>
      </c>
      <c r="F28" s="56" t="s">
        <v>83</v>
      </c>
      <c r="G28" s="56">
        <v>555</v>
      </c>
    </row>
    <row r="29" spans="1:20" s="10" customFormat="1" x14ac:dyDescent="0.25">
      <c r="C29" s="71" t="s">
        <v>1</v>
      </c>
      <c r="D29" s="71">
        <v>2362500</v>
      </c>
      <c r="F29" s="56" t="s">
        <v>71</v>
      </c>
      <c r="G29" s="56">
        <v>666</v>
      </c>
      <c r="H29" s="10">
        <f>G29/G28</f>
        <v>1.2</v>
      </c>
    </row>
    <row r="30" spans="1:20" s="10" customFormat="1" x14ac:dyDescent="0.25">
      <c r="F30" s="56" t="s">
        <v>72</v>
      </c>
      <c r="G30" s="56"/>
    </row>
    <row r="31" spans="1:20" s="10" customFormat="1" x14ac:dyDescent="0.25">
      <c r="C31" s="74"/>
      <c r="D31" s="74"/>
      <c r="F31" s="74" t="s">
        <v>73</v>
      </c>
      <c r="G31" s="74">
        <f>G29*G30</f>
        <v>0</v>
      </c>
      <c r="H31" s="10">
        <f>G31/D29</f>
        <v>0</v>
      </c>
    </row>
    <row r="32" spans="1:20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2024-06-10T11:20:14Z</dcterms:modified>
</cp:coreProperties>
</file>