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Anil Kharat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Sheet5" sheetId="39" r:id="rId4"/>
    <sheet name="20-20" sheetId="4" r:id="rId5"/>
    <sheet name="Sheet1" sheetId="13" r:id="rId6"/>
    <sheet name="Sheet2" sheetId="30" r:id="rId7"/>
    <sheet name="Sheet3" sheetId="31" r:id="rId8"/>
    <sheet name="Sheet4" sheetId="37" r:id="rId9"/>
    <sheet name="MB" sheetId="40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40" l="1"/>
  <c r="G10" i="40"/>
  <c r="D35" i="23"/>
  <c r="D34" i="23"/>
  <c r="D32" i="23"/>
  <c r="G7" i="40" l="1"/>
  <c r="G8" i="40"/>
  <c r="G9" i="40"/>
  <c r="G6" i="40"/>
  <c r="G12" i="40" s="1"/>
  <c r="H12" i="40" s="1"/>
  <c r="C17" i="25" l="1"/>
  <c r="D28" i="23"/>
  <c r="D30" i="23" l="1"/>
  <c r="C14" i="25"/>
  <c r="P12" i="4"/>
  <c r="P8" i="4"/>
  <c r="Q8" i="4" s="1"/>
  <c r="P7" i="4"/>
  <c r="Q7" i="4" s="1"/>
  <c r="P6" i="4"/>
  <c r="Q6" i="4" s="1"/>
  <c r="N8" i="24"/>
  <c r="N7" i="24"/>
  <c r="N6" i="24"/>
  <c r="N5" i="24"/>
  <c r="I23" i="4" l="1"/>
  <c r="O29" i="24"/>
  <c r="C15" i="25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8" i="25" s="1"/>
  <c r="E5" i="25"/>
  <c r="P19" i="4" l="1"/>
  <c r="Q19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B11" i="4"/>
  <c r="C11" i="4" s="1"/>
  <c r="D11" i="4" s="1"/>
  <c r="B12" i="4"/>
  <c r="C12" i="4" s="1"/>
  <c r="D12" i="4" s="1"/>
  <c r="P13" i="4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5" i="23" l="1"/>
  <c r="C20" i="23"/>
  <c r="B20" i="23" s="1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/>
  <c r="H16" i="4" s="1"/>
  <c r="D17" i="4" l="1"/>
  <c r="H17" i="4" s="1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<sst xmlns="http://schemas.openxmlformats.org/spreadsheetml/2006/main" count="129" uniqueCount="99">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</sst>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" fillId="0" borderId="0" xfId="0" applyFont="1" applyFill="1"/>
    <xf numFmtId="0" fontId="0" fillId="0" borderId="0" xfId="0" applyFill="1"/>
    <xf numFmtId="1" fontId="0" fillId="0" borderId="0" xfId="0" applyNumberFormat="1"/>
    <xf numFmtId="43" fontId="0" fillId="0" borderId="0" xfId="0" applyNumberFormat="1"/>
    <xf numFmtId="1" fontId="7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" fontId="2" fillId="0" borderId="0" xfId="0" applyNumberFormat="1" applyFo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114300</xdr:rowOff>
    </xdr:from>
    <xdr:to>
      <xdr:col>9</xdr:col>
      <xdr:colOff>409575</xdr:colOff>
      <xdr:row>21</xdr:row>
      <xdr:rowOff>28575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5734050" cy="3914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95250</xdr:rowOff>
    </xdr:from>
    <xdr:to>
      <xdr:col>9</xdr:col>
      <xdr:colOff>381000</xdr:colOff>
      <xdr:row>19</xdr:row>
      <xdr:rowOff>57150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5250"/>
          <a:ext cx="5734050" cy="3581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114300</xdr:rowOff>
    </xdr:from>
    <xdr:to>
      <xdr:col>9</xdr:col>
      <xdr:colOff>457200</xdr:colOff>
      <xdr:row>21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4300"/>
          <a:ext cx="5734050" cy="40671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101414</xdr:colOff>
      <xdr:row>1</xdr:row>
      <xdr:rowOff>20731</xdr:rowOff>
    </xdr:from>
    <xdr:to>
      <xdr:col>9</xdr:col>
      <xdr:colOff>349063</xdr:colOff>
      <xdr:row>21</xdr:row>
      <xdr:rowOff>154081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14" y="211231"/>
          <a:ext cx="5693708" cy="3943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Normal="100" workbookViewId="0">
      <selection activeCell="D14" sqref="D14"/>
    </sheetView>
  </sheetViews>
  <sheetFormatPr defaultRowHeight="15"/>
  <cols>
    <col min="1" max="1" width="10.5703125" customWidth="1"/>
    <col min="2" max="2" width="42.42578125" bestFit="1" customWidth="1"/>
    <col min="3" max="3" width="15.7109375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36405</v>
      </c>
      <c r="F2" s="71"/>
      <c r="G2" s="120" t="s">
        <v>76</v>
      </c>
      <c r="H2" s="121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34370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34370</v>
      </c>
      <c r="D5" s="56" t="s">
        <v>61</v>
      </c>
      <c r="E5" s="57">
        <f>ROUND(C5/10.764,0)</f>
        <v>3193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12000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22370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0.11</v>
      </c>
      <c r="D8" s="98">
        <f>1-C8</f>
        <v>0.89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19909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31909</v>
      </c>
      <c r="D10" s="56" t="s">
        <v>61</v>
      </c>
      <c r="E10" s="57">
        <f>ROUND(C10/10.764,0)</f>
        <v>2964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2013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11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49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607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118">
        <f>C16*2000</f>
        <v>1214000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118">
        <f>E10*C16</f>
        <v>1799148</v>
      </c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H17"/>
  <sheetViews>
    <sheetView workbookViewId="0">
      <selection activeCell="K18" sqref="K18"/>
    </sheetView>
  </sheetViews>
  <sheetFormatPr defaultRowHeight="15"/>
  <sheetData>
    <row r="6" spans="5:8">
      <c r="E6">
        <v>12.5</v>
      </c>
      <c r="F6">
        <v>10.1</v>
      </c>
      <c r="G6">
        <f>F6*E6</f>
        <v>126.25</v>
      </c>
    </row>
    <row r="7" spans="5:8">
      <c r="E7">
        <v>9.5</v>
      </c>
      <c r="F7">
        <v>10.3</v>
      </c>
      <c r="G7" s="71">
        <f t="shared" ref="G7:G11" si="0">F7*E7</f>
        <v>97.850000000000009</v>
      </c>
    </row>
    <row r="8" spans="5:8">
      <c r="E8">
        <v>9.5</v>
      </c>
      <c r="F8">
        <v>13.1</v>
      </c>
      <c r="G8" s="71">
        <f t="shared" si="0"/>
        <v>124.45</v>
      </c>
    </row>
    <row r="9" spans="5:8">
      <c r="E9">
        <v>3.2</v>
      </c>
      <c r="F9">
        <v>4.2</v>
      </c>
      <c r="G9" s="71">
        <f t="shared" si="0"/>
        <v>13.440000000000001</v>
      </c>
    </row>
    <row r="10" spans="5:8">
      <c r="E10">
        <v>6.2</v>
      </c>
      <c r="F10">
        <v>4.5999999999999996</v>
      </c>
      <c r="G10">
        <f t="shared" si="0"/>
        <v>28.52</v>
      </c>
    </row>
    <row r="11" spans="5:8">
      <c r="E11">
        <v>3.4</v>
      </c>
      <c r="F11">
        <v>4.2</v>
      </c>
      <c r="G11">
        <f t="shared" si="0"/>
        <v>14.28</v>
      </c>
    </row>
    <row r="12" spans="5:8">
      <c r="G12" s="123">
        <f>SUM(G6:G11)</f>
        <v>404.78999999999996</v>
      </c>
      <c r="H12" s="117">
        <f>G12*1.35</f>
        <v>546.4665</v>
      </c>
    </row>
    <row r="13" spans="5:8">
      <c r="G13" s="71"/>
    </row>
    <row r="15" spans="5:8">
      <c r="G15" s="71"/>
    </row>
    <row r="16" spans="5:8">
      <c r="G16" s="71"/>
    </row>
    <row r="17" spans="7:7">
      <c r="G17" s="7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topLeftCell="A10" zoomScale="85" zoomScaleNormal="85" workbookViewId="0">
      <selection activeCell="I26" sqref="I26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D2" s="17"/>
      <c r="F2" s="74"/>
      <c r="G2" s="74"/>
    </row>
    <row r="3" spans="1:9">
      <c r="A3" s="15" t="s">
        <v>13</v>
      </c>
      <c r="B3" s="18"/>
      <c r="C3" s="19">
        <v>4500</v>
      </c>
      <c r="D3" s="20" t="s">
        <v>97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2500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11</v>
      </c>
      <c r="D7" s="24"/>
      <c r="F7" s="74"/>
      <c r="G7" s="74"/>
    </row>
    <row r="8" spans="1:9">
      <c r="A8" s="15" t="s">
        <v>18</v>
      </c>
      <c r="B8" s="23"/>
      <c r="C8" s="24">
        <v>49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16.5</v>
      </c>
      <c r="D10" s="24"/>
      <c r="F10" s="74"/>
      <c r="G10" s="74"/>
    </row>
    <row r="11" spans="1:9">
      <c r="A11" s="15"/>
      <c r="B11" s="25"/>
      <c r="C11" s="26">
        <f>C10%</f>
        <v>0.16500000000000001</v>
      </c>
      <c r="D11" s="26"/>
      <c r="F11" s="74"/>
      <c r="G11" s="74"/>
    </row>
    <row r="12" spans="1:9">
      <c r="A12" s="15" t="s">
        <v>21</v>
      </c>
      <c r="B12" s="18"/>
      <c r="C12" s="19">
        <f>C6*C11</f>
        <v>330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1670</v>
      </c>
      <c r="D13" s="22"/>
      <c r="F13" s="74"/>
      <c r="G13" s="74"/>
    </row>
    <row r="14" spans="1:9">
      <c r="A14" s="15" t="s">
        <v>15</v>
      </c>
      <c r="B14" s="18"/>
      <c r="C14" s="19">
        <f>C5</f>
        <v>2500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4170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98</v>
      </c>
      <c r="B18" s="7"/>
      <c r="C18" s="72">
        <v>607</v>
      </c>
      <c r="D18" s="72"/>
      <c r="E18" s="73"/>
      <c r="F18" s="74"/>
      <c r="G18" s="74"/>
    </row>
    <row r="19" spans="1:7">
      <c r="A19" s="15"/>
      <c r="B19" s="6"/>
      <c r="C19" s="29">
        <f>C18*C16</f>
        <v>2531190</v>
      </c>
      <c r="D19" s="74" t="s">
        <v>68</v>
      </c>
      <c r="E19" s="29"/>
      <c r="F19" s="74"/>
      <c r="G19" s="74"/>
    </row>
    <row r="20" spans="1:7">
      <c r="A20" s="15"/>
      <c r="B20" s="118">
        <f>C20*0.9</f>
        <v>2164167.4500000002</v>
      </c>
      <c r="C20" s="30">
        <f>C19*95%</f>
        <v>2404630.5</v>
      </c>
      <c r="D20" s="74" t="s">
        <v>24</v>
      </c>
      <c r="E20" s="30"/>
      <c r="F20" s="74"/>
      <c r="G20" s="74"/>
    </row>
    <row r="21" spans="1:7">
      <c r="A21" s="15"/>
      <c r="C21" s="30">
        <f>C19*80%</f>
        <v>2024952</v>
      </c>
      <c r="D21" s="74" t="s">
        <v>25</v>
      </c>
      <c r="E21" s="30"/>
      <c r="F21" s="74"/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1214000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5273.3125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>
        <v>50.8</v>
      </c>
      <c r="D28" s="117">
        <f>C28*10.764</f>
        <v>546.81119999999999</v>
      </c>
    </row>
    <row r="29" spans="1:7">
      <c r="C29"/>
      <c r="D29" s="117"/>
    </row>
    <row r="30" spans="1:7">
      <c r="D30" s="119">
        <f>SUM(D28:D29)</f>
        <v>546.81119999999999</v>
      </c>
      <c r="E30" s="117"/>
    </row>
    <row r="31" spans="1:7">
      <c r="C31"/>
      <c r="D31"/>
    </row>
    <row r="32" spans="1:7">
      <c r="C32">
        <v>13.94</v>
      </c>
      <c r="D32" s="117">
        <f>C32*10.764</f>
        <v>150.05015999999998</v>
      </c>
    </row>
    <row r="33" spans="1:5">
      <c r="C33"/>
      <c r="D33" s="117"/>
    </row>
    <row r="34" spans="1:5">
      <c r="C34"/>
      <c r="D34" s="117">
        <f>D32*0.4</f>
        <v>60.020063999999991</v>
      </c>
      <c r="E34" s="117"/>
    </row>
    <row r="35" spans="1:5">
      <c r="C35"/>
      <c r="D35" s="123">
        <f>D30+D34</f>
        <v>606.83126399999992</v>
      </c>
    </row>
    <row r="36" spans="1:5">
      <c r="C36"/>
      <c r="D36"/>
    </row>
    <row r="37" spans="1:5">
      <c r="C37"/>
      <c r="D37"/>
    </row>
    <row r="38" spans="1:5">
      <c r="C38"/>
      <c r="D38"/>
    </row>
    <row r="39" spans="1:5">
      <c r="C39"/>
      <c r="D39"/>
    </row>
    <row r="40" spans="1:5">
      <c r="C40"/>
      <c r="D40"/>
    </row>
    <row r="46" spans="1:5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" zoomScale="70" zoomScaleNormal="70" workbookViewId="0">
      <selection activeCell="Q22" sqref="Q2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115" t="e">
        <f t="shared" ref="F2:F15" si="5">ROUND((E2/B2),0)</f>
        <v>#DIV/0!</v>
      </c>
      <c r="G2" s="115" t="e">
        <f t="shared" ref="G2:G15" si="6">ROUND((E2/C2),0)</f>
        <v>#DIV/0!</v>
      </c>
      <c r="H2" s="115" t="e">
        <f t="shared" ref="H2:H15" si="7">ROUND((E2/D2),0)</f>
        <v>#DIV/0!</v>
      </c>
      <c r="I2" s="115">
        <f t="shared" ref="I2:I15" si="8">T2</f>
        <v>0</v>
      </c>
      <c r="J2" s="115">
        <f t="shared" ref="J2:J15" si="9">U2</f>
        <v>0</v>
      </c>
      <c r="K2" s="116"/>
      <c r="L2" s="116"/>
      <c r="M2" s="116"/>
      <c r="N2" s="116"/>
      <c r="O2" s="71"/>
      <c r="P2" s="71"/>
      <c r="Q2" s="71"/>
      <c r="R2" s="2"/>
      <c r="S2" s="2"/>
      <c r="T2" s="2"/>
      <c r="AA2" s="65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115" t="e">
        <f t="shared" si="5"/>
        <v>#DIV/0!</v>
      </c>
      <c r="G3" s="115" t="e">
        <f t="shared" si="6"/>
        <v>#DIV/0!</v>
      </c>
      <c r="H3" s="115" t="e">
        <f t="shared" si="7"/>
        <v>#DIV/0!</v>
      </c>
      <c r="I3" s="115">
        <f t="shared" si="8"/>
        <v>0</v>
      </c>
      <c r="J3" s="115">
        <f t="shared" si="9"/>
        <v>0</v>
      </c>
      <c r="K3" s="116"/>
      <c r="L3" s="116"/>
      <c r="M3" s="116"/>
      <c r="N3" s="116"/>
      <c r="O3" s="71"/>
      <c r="P3" s="71"/>
      <c r="Q3" s="71"/>
      <c r="R3" s="2"/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115" t="e">
        <f t="shared" si="5"/>
        <v>#DIV/0!</v>
      </c>
      <c r="G4" s="115" t="e">
        <f t="shared" si="6"/>
        <v>#DIV/0!</v>
      </c>
      <c r="H4" s="115" t="e">
        <f t="shared" si="7"/>
        <v>#DIV/0!</v>
      </c>
      <c r="I4" s="115">
        <f t="shared" si="8"/>
        <v>0</v>
      </c>
      <c r="J4" s="115">
        <f t="shared" si="9"/>
        <v>0</v>
      </c>
      <c r="K4" s="116"/>
      <c r="L4" s="116"/>
      <c r="M4" s="116"/>
      <c r="N4" s="116"/>
      <c r="O4" s="71"/>
      <c r="P4" s="71"/>
      <c r="Q4" s="71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115" t="e">
        <f t="shared" si="5"/>
        <v>#DIV/0!</v>
      </c>
      <c r="G5" s="115" t="e">
        <f t="shared" si="6"/>
        <v>#DIV/0!</v>
      </c>
      <c r="H5" s="115" t="e">
        <f t="shared" si="7"/>
        <v>#DIV/0!</v>
      </c>
      <c r="I5" s="115">
        <f t="shared" si="8"/>
        <v>0</v>
      </c>
      <c r="J5" s="115">
        <f t="shared" si="9"/>
        <v>0</v>
      </c>
      <c r="K5" s="116"/>
      <c r="L5" s="116"/>
      <c r="M5" s="116"/>
      <c r="N5" s="116"/>
      <c r="O5" s="71"/>
      <c r="P5" s="71"/>
      <c r="Q5" s="71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115" t="e">
        <f t="shared" si="5"/>
        <v>#DIV/0!</v>
      </c>
      <c r="G6" s="115" t="e">
        <f t="shared" si="6"/>
        <v>#DIV/0!</v>
      </c>
      <c r="H6" s="115" t="e">
        <f t="shared" si="7"/>
        <v>#DIV/0!</v>
      </c>
      <c r="I6" s="115">
        <f t="shared" si="8"/>
        <v>0</v>
      </c>
      <c r="J6" s="115">
        <f t="shared" si="9"/>
        <v>0</v>
      </c>
      <c r="K6" s="116"/>
      <c r="L6" s="116"/>
      <c r="M6" s="116"/>
      <c r="N6" s="116"/>
      <c r="O6" s="71">
        <v>0</v>
      </c>
      <c r="P6" s="71">
        <f t="shared" ref="P6:P8" si="10">O6/1.2</f>
        <v>0</v>
      </c>
      <c r="Q6" s="71">
        <f t="shared" ref="Q6:Q8" si="11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1">
        <v>0</v>
      </c>
      <c r="P7" s="71">
        <f t="shared" si="10"/>
        <v>0</v>
      </c>
      <c r="Q7" s="71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1">
        <v>0</v>
      </c>
      <c r="P8" s="71">
        <f t="shared" si="10"/>
        <v>0</v>
      </c>
      <c r="Q8" s="71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1"/>
      <c r="P9" s="71"/>
      <c r="Q9" s="71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1"/>
      <c r="P10" s="71"/>
      <c r="Q10" s="71"/>
      <c r="R10" s="2"/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 s="71"/>
      <c r="P11" s="71"/>
      <c r="Q11" s="71"/>
      <c r="R11" s="2"/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865</v>
      </c>
      <c r="C12" s="4">
        <f t="shared" si="2"/>
        <v>1038</v>
      </c>
      <c r="D12" s="4">
        <f t="shared" si="3"/>
        <v>1245.5999999999999</v>
      </c>
      <c r="E12" s="5">
        <f t="shared" si="4"/>
        <v>4500000</v>
      </c>
      <c r="F12" s="4">
        <f t="shared" si="5"/>
        <v>5202</v>
      </c>
      <c r="G12" s="4">
        <f t="shared" si="6"/>
        <v>4335</v>
      </c>
      <c r="H12" s="4">
        <f t="shared" si="7"/>
        <v>3613</v>
      </c>
      <c r="I12" s="4">
        <f t="shared" si="8"/>
        <v>0</v>
      </c>
      <c r="J12" s="4">
        <f t="shared" si="9"/>
        <v>0</v>
      </c>
      <c r="O12" s="71">
        <v>0</v>
      </c>
      <c r="P12" s="71">
        <f>O12/1.2</f>
        <v>0</v>
      </c>
      <c r="Q12" s="71">
        <v>865</v>
      </c>
      <c r="R12" s="2">
        <v>4500000</v>
      </c>
      <c r="S12" s="2"/>
      <c r="V12" s="68"/>
    </row>
    <row r="13" spans="1:35">
      <c r="A13" s="4">
        <f t="shared" si="0"/>
        <v>0</v>
      </c>
      <c r="B13" s="4">
        <f t="shared" si="1"/>
        <v>680</v>
      </c>
      <c r="C13" s="4">
        <f t="shared" si="2"/>
        <v>816</v>
      </c>
      <c r="D13" s="4">
        <f t="shared" si="3"/>
        <v>979.19999999999993</v>
      </c>
      <c r="E13" s="5">
        <f t="shared" si="4"/>
        <v>3670000</v>
      </c>
      <c r="F13" s="4">
        <f t="shared" si="5"/>
        <v>5397</v>
      </c>
      <c r="G13" s="4">
        <f t="shared" si="6"/>
        <v>4498</v>
      </c>
      <c r="H13" s="4">
        <f t="shared" si="7"/>
        <v>3748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12">O13/1.2</f>
        <v>0</v>
      </c>
      <c r="Q13">
        <v>680</v>
      </c>
      <c r="R13" s="2">
        <v>3670000</v>
      </c>
      <c r="S13" s="2"/>
    </row>
    <row r="14" spans="1:35">
      <c r="A14" s="4">
        <f t="shared" si="0"/>
        <v>0</v>
      </c>
      <c r="B14" s="4">
        <f t="shared" si="1"/>
        <v>600</v>
      </c>
      <c r="C14" s="4">
        <f t="shared" si="2"/>
        <v>720</v>
      </c>
      <c r="D14" s="4">
        <f t="shared" si="3"/>
        <v>864</v>
      </c>
      <c r="E14" s="5">
        <f t="shared" si="4"/>
        <v>4500000</v>
      </c>
      <c r="F14" s="4">
        <f t="shared" si="5"/>
        <v>7500</v>
      </c>
      <c r="G14" s="4">
        <f t="shared" si="6"/>
        <v>6250</v>
      </c>
      <c r="H14" s="4">
        <f t="shared" si="7"/>
        <v>5208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13">O14/1.2</f>
        <v>0</v>
      </c>
      <c r="Q14">
        <v>600</v>
      </c>
      <c r="R14" s="2">
        <v>4500000</v>
      </c>
      <c r="S14" s="2"/>
    </row>
    <row r="15" spans="1:35">
      <c r="A15" s="4">
        <f t="shared" si="0"/>
        <v>0</v>
      </c>
      <c r="B15" s="4">
        <f t="shared" si="1"/>
        <v>1041.6666666666667</v>
      </c>
      <c r="C15" s="4">
        <f t="shared" si="2"/>
        <v>1250</v>
      </c>
      <c r="D15" s="4">
        <f t="shared" si="3"/>
        <v>1500</v>
      </c>
      <c r="E15" s="5">
        <f t="shared" si="4"/>
        <v>5000000</v>
      </c>
      <c r="F15" s="4">
        <f t="shared" si="5"/>
        <v>4800</v>
      </c>
      <c r="G15" s="4">
        <f t="shared" si="6"/>
        <v>4000</v>
      </c>
      <c r="H15" s="4">
        <f t="shared" si="7"/>
        <v>3333</v>
      </c>
      <c r="I15" s="4">
        <f t="shared" si="8"/>
        <v>0</v>
      </c>
      <c r="J15" s="4">
        <f t="shared" si="9"/>
        <v>0</v>
      </c>
      <c r="O15">
        <v>1500</v>
      </c>
      <c r="P15">
        <f t="shared" si="13"/>
        <v>1250</v>
      </c>
      <c r="Q15">
        <f t="shared" ref="Q15" si="14">P15/1.2</f>
        <v>1041.6666666666667</v>
      </c>
      <c r="R15" s="2">
        <v>5000000</v>
      </c>
      <c r="S15" s="2"/>
    </row>
    <row r="16" spans="1:35">
      <c r="A16" s="4">
        <f t="shared" ref="A16:A19" si="15">N16</f>
        <v>0</v>
      </c>
      <c r="B16" s="4">
        <f t="shared" ref="B16:B19" si="16">Q16</f>
        <v>0</v>
      </c>
      <c r="C16" s="4">
        <f t="shared" ref="C16:C19" si="17">B16*1.2</f>
        <v>0</v>
      </c>
      <c r="D16" s="4">
        <f t="shared" ref="D16:D19" si="18">C16*1.2</f>
        <v>0</v>
      </c>
      <c r="E16" s="5">
        <f t="shared" ref="E16:E19" si="19">R16</f>
        <v>0</v>
      </c>
      <c r="F16" s="4" t="e">
        <f t="shared" ref="F16:F19" si="20">ROUND((E16/B16),0)</f>
        <v>#DIV/0!</v>
      </c>
      <c r="G16" s="4" t="e">
        <f t="shared" ref="G16:G19" si="21">ROUND((E16/C16),0)</f>
        <v>#DIV/0!</v>
      </c>
      <c r="H16" s="4" t="e">
        <f t="shared" ref="H16:H19" si="22">ROUND((E16/D16),0)</f>
        <v>#DIV/0!</v>
      </c>
      <c r="I16" s="4">
        <f t="shared" ref="I16:J19" si="23">T16</f>
        <v>0</v>
      </c>
      <c r="J16" s="4">
        <f t="shared" si="23"/>
        <v>0</v>
      </c>
      <c r="O16">
        <v>0</v>
      </c>
      <c r="P16">
        <f t="shared" ref="P16:P17" si="24">O16/1.2</f>
        <v>0</v>
      </c>
      <c r="Q16">
        <f t="shared" ref="Q16:Q18" si="25">P16/1.2</f>
        <v>0</v>
      </c>
      <c r="R16" s="2">
        <v>0</v>
      </c>
      <c r="S16" s="2"/>
    </row>
    <row r="17" spans="1:19">
      <c r="A17" s="4">
        <f t="shared" si="15"/>
        <v>0</v>
      </c>
      <c r="B17" s="4">
        <f t="shared" si="16"/>
        <v>0</v>
      </c>
      <c r="C17" s="4">
        <f t="shared" si="17"/>
        <v>0</v>
      </c>
      <c r="D17" s="4">
        <f t="shared" si="18"/>
        <v>0</v>
      </c>
      <c r="E17" s="5">
        <f t="shared" si="19"/>
        <v>0</v>
      </c>
      <c r="F17" s="4" t="e">
        <f t="shared" si="20"/>
        <v>#DIV/0!</v>
      </c>
      <c r="G17" s="4" t="e">
        <f t="shared" si="21"/>
        <v>#DIV/0!</v>
      </c>
      <c r="H17" s="4" t="e">
        <f t="shared" si="22"/>
        <v>#DIV/0!</v>
      </c>
      <c r="I17" s="4">
        <f t="shared" si="23"/>
        <v>0</v>
      </c>
      <c r="J17" s="4">
        <f t="shared" si="23"/>
        <v>0</v>
      </c>
      <c r="O17">
        <v>0</v>
      </c>
      <c r="P17">
        <f t="shared" si="24"/>
        <v>0</v>
      </c>
      <c r="Q17">
        <f t="shared" si="25"/>
        <v>0</v>
      </c>
      <c r="R17" s="2">
        <v>0</v>
      </c>
      <c r="S17" s="2"/>
    </row>
    <row r="18" spans="1:19">
      <c r="A18" s="4">
        <f t="shared" si="15"/>
        <v>0</v>
      </c>
      <c r="B18" s="4">
        <f t="shared" si="16"/>
        <v>0</v>
      </c>
      <c r="C18" s="4">
        <f t="shared" si="17"/>
        <v>0</v>
      </c>
      <c r="D18" s="4">
        <f t="shared" si="18"/>
        <v>0</v>
      </c>
      <c r="E18" s="5">
        <f t="shared" si="19"/>
        <v>0</v>
      </c>
      <c r="F18" s="4" t="e">
        <f t="shared" si="20"/>
        <v>#DIV/0!</v>
      </c>
      <c r="G18" s="4" t="e">
        <f t="shared" si="21"/>
        <v>#DIV/0!</v>
      </c>
      <c r="H18" s="4" t="e">
        <f t="shared" si="22"/>
        <v>#DIV/0!</v>
      </c>
      <c r="I18" s="4">
        <f t="shared" si="23"/>
        <v>0</v>
      </c>
      <c r="J18" s="4">
        <f t="shared" si="23"/>
        <v>0</v>
      </c>
      <c r="O18">
        <v>0</v>
      </c>
      <c r="P18">
        <f>O18/1.2</f>
        <v>0</v>
      </c>
      <c r="Q18">
        <f t="shared" si="25"/>
        <v>0</v>
      </c>
      <c r="R18" s="2">
        <v>0</v>
      </c>
      <c r="S18" s="2"/>
    </row>
    <row r="19" spans="1:19">
      <c r="A19" s="4">
        <f t="shared" si="15"/>
        <v>0</v>
      </c>
      <c r="B19" s="4">
        <f t="shared" si="16"/>
        <v>0</v>
      </c>
      <c r="C19" s="4">
        <f t="shared" si="17"/>
        <v>0</v>
      </c>
      <c r="D19" s="4">
        <f t="shared" si="18"/>
        <v>0</v>
      </c>
      <c r="E19" s="5">
        <f t="shared" si="19"/>
        <v>0</v>
      </c>
      <c r="F19" s="4" t="e">
        <f t="shared" si="20"/>
        <v>#DIV/0!</v>
      </c>
      <c r="G19" s="4" t="e">
        <f t="shared" si="21"/>
        <v>#DIV/0!</v>
      </c>
      <c r="H19" s="4" t="e">
        <f t="shared" si="22"/>
        <v>#DIV/0!</v>
      </c>
      <c r="I19" s="4">
        <f t="shared" si="23"/>
        <v>0</v>
      </c>
      <c r="J19" s="4">
        <f t="shared" si="23"/>
        <v>0</v>
      </c>
      <c r="O19" s="71">
        <v>0</v>
      </c>
      <c r="P19" s="71">
        <f>O19/1.2</f>
        <v>0</v>
      </c>
      <c r="Q19" s="71">
        <f t="shared" ref="Q19" si="26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M9" sqref="M9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8" sqref="M8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6" sqref="L6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M18" sqref="M18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Depreciation</vt:lpstr>
      <vt:lpstr>Sale plan</vt:lpstr>
      <vt:lpstr>Calculation</vt:lpstr>
      <vt:lpstr>Sheet5</vt:lpstr>
      <vt:lpstr>20-20</vt:lpstr>
      <vt:lpstr>Sheet1</vt:lpstr>
      <vt:lpstr>Sheet2</vt:lpstr>
      <vt:lpstr>Sheet3</vt:lpstr>
      <vt:lpstr>Sheet4</vt:lpstr>
      <vt:lpstr>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2024-05-21T11:03:36Z</dcterms:modified>
</cp:coreProperties>
</file>