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Private Case\Bajrangi Lal Gupta\"/>
    </mc:Choice>
  </mc:AlternateContent>
  <xr:revisionPtr revIDLastSave="0" documentId="13_ncr:1_{2F7E77AF-86F4-4FAF-8A5E-D27F0EE5AE78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4" l="1"/>
  <c r="P3" i="4"/>
  <c r="P2" i="4"/>
  <c r="G31" i="4"/>
  <c r="G28" i="4"/>
  <c r="C5" i="25" l="1"/>
  <c r="C4" i="25"/>
  <c r="C3" i="25"/>
  <c r="B2" i="4"/>
  <c r="C2" i="4" s="1"/>
  <c r="B3" i="4"/>
  <c r="C3" i="4" s="1"/>
  <c r="D3" i="4" s="1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<sst xmlns="http://schemas.openxmlformats.org/spreadsheetml/2006/main" count="132" uniqueCount="90">
  <si>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</si>
  <si>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</si>
  <si>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</si>
  <si>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</si>
  <si>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</si>
  <si>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</si>
  <si>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</si>
  <si>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</si>
  <si>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</si>
  <si>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</si>
  <si>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</si>
  <si>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</si>
  <si>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</si>
  <si>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</si>
  <si>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</si>
  <si>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</si>
  <si>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</si>
  <si>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</si>
  <si>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</si>
  <si>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</si>
  <si>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</si>
  <si>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</si>
  <si>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</si>
  <si>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</si>
  <si>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</si>
  <si>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</si>
  <si>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</si>
  <si>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</si>
  <si>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</si>
  <si>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</si>
  <si>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</si>
  <si>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</si>
  <si>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</si>
  <si>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</si>
  <si>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</si>
  <si>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</si>
  <si>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</si>
  <si>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</si>
  <si>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</si>
  <si>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</si>
  <si>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</si>
  <si>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</si>
  <si>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</si>
  <si>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</si>
  <si>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</si>
  <si>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</si>
  <si>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</si>
  <si>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</si>
  <si>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</si>
  <si>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</si>
  <si>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</si>
  <si>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</si>
  <si>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</si>
  <si>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</si>
  <si>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</si>
  <si>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</si>
  <si>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</si>
  <si>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</si>
  <si>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</si>
  <si>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</si>
  <si>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</si>
  <si>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</si>
  <si>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</si>
  <si>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</si>
  <si>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</si>
  <si>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</si>
  <si>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</si>
  <si>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</si>
  <si>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</si>
  <si>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</si>
  <si>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</si>
  <si>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</si>
  <si>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</si>
  <si>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</si>
  <si>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</si>
  <si>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</si>
  <si>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</si>
  <si>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</si>
  <si>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</si>
  <si>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</si>
  <si>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</si>
  <si>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</si>
  <si>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</si>
  <si>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</si>
  <si>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17.05.2024</t>
  </si>
  <si>
    <t>EBVT</t>
  </si>
  <si>
    <t>TACA</t>
  </si>
  <si>
    <t>IGR-30.04.24</t>
  </si>
  <si>
    <t>IGR-26.04.24</t>
  </si>
  <si>
    <t>IGR-10.04.24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</si>
</sst>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2" fillId="5" borderId="10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446C3-B7D0-49C6-9233-92EAD4431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6FDA46-1834-416B-9AAD-1DCF6EA5F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24FB94-A5B5-4368-8E31-FD481BCB8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76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82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77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78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79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80</v>
      </c>
      <c r="C8" s="56">
        <f>C7*D13%</f>
        <v>321094.09999999998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81</v>
      </c>
      <c r="C9" s="61">
        <f>C6+C8</f>
        <v>350494.1</v>
      </c>
      <c r="D9" s="62" t="s">
        <v>62</v>
      </c>
      <c r="E9" s="63">
        <f>C9/10.764</f>
        <v>32561.696395392046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2024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0</v>
      </c>
      <c r="D13" s="69">
        <f>D12-C13</f>
        <v>100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6"/>
      <c r="L1" s="76"/>
      <c r="M1" s="76"/>
      <c r="N1" s="76"/>
      <c r="O1" s="76"/>
      <c r="P1" s="76"/>
      <c r="Q1" s="76"/>
      <c r="R1" s="76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workbookViewId="0">
      <selection activeCell="A16" sqref="A16: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35000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3000</v>
      </c>
      <c r="D4" s="24"/>
      <c r="F4" s="19"/>
    </row>
    <row r="5" spans="1:6" x14ac:dyDescent="0.25">
      <c r="A5" s="16" t="s">
        <v>15</v>
      </c>
      <c r="B5" s="20"/>
      <c r="C5" s="21">
        <f>C3-C4</f>
        <v>32000</v>
      </c>
      <c r="D5" s="24"/>
      <c r="F5" s="19"/>
    </row>
    <row r="6" spans="1:6" x14ac:dyDescent="0.25">
      <c r="A6" s="16" t="s">
        <v>16</v>
      </c>
      <c r="B6" s="20"/>
      <c r="C6" s="21">
        <f>C4</f>
        <v>3000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19"/>
    </row>
    <row r="13" spans="1:6" x14ac:dyDescent="0.25">
      <c r="A13" s="16" t="s">
        <v>22</v>
      </c>
      <c r="B13" s="20"/>
      <c r="C13" s="21">
        <f>C6-C12</f>
        <v>3000</v>
      </c>
      <c r="D13" s="19"/>
    </row>
    <row r="14" spans="1:6" x14ac:dyDescent="0.25">
      <c r="A14" s="16" t="s">
        <v>15</v>
      </c>
      <c r="B14" s="20"/>
      <c r="C14" s="21">
        <f>C5</f>
        <v>32000</v>
      </c>
      <c r="D14" s="19"/>
    </row>
    <row r="15" spans="1:6" x14ac:dyDescent="0.25">
      <c r="B15" s="20"/>
      <c r="C15" s="21"/>
      <c r="D15" s="19"/>
    </row>
    <row r="16" spans="1:6" x14ac:dyDescent="0.25">
      <c r="A16" s="29" t="s">
        <v>23</v>
      </c>
      <c r="B16" s="30"/>
      <c r="C16" s="22">
        <f>C14+C13</f>
        <v>35000</v>
      </c>
      <c r="D16" s="19"/>
    </row>
    <row r="17" spans="1:5" x14ac:dyDescent="0.25">
      <c r="B17" s="25"/>
      <c r="C17" s="26"/>
      <c r="D17" s="19"/>
    </row>
    <row r="18" spans="1:5" x14ac:dyDescent="0.25">
      <c r="A18" s="75" t="str">
        <f>E3</f>
        <v>ACA</v>
      </c>
      <c r="B18" s="7"/>
      <c r="C18" s="31">
        <v>514</v>
      </c>
      <c r="D18" s="19"/>
    </row>
    <row r="19" spans="1:5" x14ac:dyDescent="0.25">
      <c r="A19" s="16" t="s">
        <v>73</v>
      </c>
      <c r="B19" s="6"/>
      <c r="C19" s="32">
        <f>C18*C16</f>
        <v>17990000</v>
      </c>
      <c r="D19" s="33"/>
      <c r="E19" s="69"/>
    </row>
    <row r="20" spans="1:5" x14ac:dyDescent="0.25">
      <c r="A20" s="16" t="s">
        <v>24</v>
      </c>
      <c r="C20" s="34">
        <f>C19*90%</f>
        <v>16191000</v>
      </c>
      <c r="D20" s="33"/>
      <c r="E20" s="33"/>
    </row>
    <row r="21" spans="1:5" x14ac:dyDescent="0.25">
      <c r="A21" s="16" t="s">
        <v>25</v>
      </c>
      <c r="C21" s="34">
        <f>C19*80%</f>
        <v>14392000</v>
      </c>
      <c r="D21" s="33"/>
      <c r="E21" s="33"/>
    </row>
    <row r="22" spans="1:5" x14ac:dyDescent="0.25">
      <c r="A22" s="16"/>
      <c r="D22" s="35"/>
    </row>
    <row r="23" spans="1:5" x14ac:dyDescent="0.25">
      <c r="A23" s="36" t="s">
        <v>26</v>
      </c>
      <c r="B23" s="37"/>
      <c r="C23" s="38">
        <f>C4*C18</f>
        <v>1542000</v>
      </c>
      <c r="D23"/>
    </row>
    <row r="24" spans="1:5" x14ac:dyDescent="0.25">
      <c r="A24" s="16" t="s">
        <v>27</v>
      </c>
      <c r="D24"/>
    </row>
    <row r="25" spans="1:5" x14ac:dyDescent="0.25">
      <c r="A25" s="39" t="s">
        <v>28</v>
      </c>
      <c r="B25" s="17"/>
      <c r="C25" s="34">
        <f>C19*0.025/12</f>
        <v>37479.166666666664</v>
      </c>
      <c r="D25"/>
    </row>
    <row r="26" spans="1:5" x14ac:dyDescent="0.25">
      <c r="C26" s="34"/>
      <c r="D26"/>
    </row>
    <row r="27" spans="1:5" x14ac:dyDescent="0.25">
      <c r="C27" s="34"/>
      <c r="D27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0" sqref="G3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514</v>
      </c>
      <c r="C2" s="4">
        <f t="shared" ref="C2:C16" si="1">B2*1.2</f>
        <v>616.79999999999995</v>
      </c>
      <c r="D2" s="4">
        <f t="shared" ref="D2:D16" si="2">C2*1.2</f>
        <v>740.16</v>
      </c>
      <c r="E2" s="5">
        <f t="shared" ref="E2:E16" si="3">R2</f>
        <v>17933333</v>
      </c>
      <c r="F2" s="4">
        <f t="shared" ref="F2:F15" si="4">ROUND((E2/B2),0)</f>
        <v>34890</v>
      </c>
      <c r="G2" s="4">
        <f t="shared" ref="G2:G15" si="5">ROUND((E2/C2),0)</f>
        <v>29075</v>
      </c>
      <c r="H2" s="4">
        <f t="shared" ref="H2:H15" si="6">ROUND((E2/D2),0)</f>
        <v>24229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4" si="9">O2/1.2</f>
        <v>0</v>
      </c>
      <c r="Q2">
        <v>514</v>
      </c>
      <c r="R2" s="77">
        <v>17933333</v>
      </c>
      <c r="S2" s="2" t="s">
        <v>87</v>
      </c>
    </row>
    <row r="3" spans="1:19" x14ac:dyDescent="0.25">
      <c r="A3" s="4">
        <v>2</v>
      </c>
      <c r="B3" s="4">
        <f t="shared" si="0"/>
        <v>514</v>
      </c>
      <c r="C3" s="4">
        <f t="shared" si="1"/>
        <v>616.79999999999995</v>
      </c>
      <c r="D3" s="4">
        <f t="shared" si="2"/>
        <v>740.16</v>
      </c>
      <c r="E3" s="5">
        <f t="shared" si="3"/>
        <v>16377000</v>
      </c>
      <c r="F3" s="4">
        <f t="shared" si="4"/>
        <v>31862</v>
      </c>
      <c r="G3" s="4">
        <f t="shared" si="5"/>
        <v>26552</v>
      </c>
      <c r="H3" s="4">
        <f t="shared" si="6"/>
        <v>22126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514</v>
      </c>
      <c r="R3" s="77">
        <v>16377000</v>
      </c>
      <c r="S3" s="2" t="s">
        <v>88</v>
      </c>
    </row>
    <row r="4" spans="1:19" x14ac:dyDescent="0.25">
      <c r="A4" s="4">
        <v>3</v>
      </c>
      <c r="B4" s="4">
        <f t="shared" si="0"/>
        <v>514</v>
      </c>
      <c r="C4" s="4">
        <f t="shared" si="1"/>
        <v>616.79999999999995</v>
      </c>
      <c r="D4" s="4">
        <f t="shared" si="2"/>
        <v>740.16</v>
      </c>
      <c r="E4" s="5">
        <f t="shared" si="3"/>
        <v>17603000</v>
      </c>
      <c r="F4" s="4">
        <f t="shared" si="4"/>
        <v>34247</v>
      </c>
      <c r="G4" s="4">
        <f t="shared" si="5"/>
        <v>28539</v>
      </c>
      <c r="H4" s="4">
        <f t="shared" si="6"/>
        <v>23783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514</v>
      </c>
      <c r="R4" s="77">
        <v>17603000</v>
      </c>
      <c r="S4" s="2" t="s">
        <v>89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ref="P2:P10" si="10">O5/1.2</f>
        <v>0</v>
      </c>
      <c r="Q5">
        <f t="shared" ref="Q2:Q10" si="11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11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11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11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11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11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2"/>
    </row>
    <row r="25" spans="1:19" s="10" customFormat="1" x14ac:dyDescent="0.25">
      <c r="F25" s="73"/>
    </row>
    <row r="26" spans="1:19" s="10" customFormat="1" x14ac:dyDescent="0.25">
      <c r="F26" s="56" t="s">
        <v>83</v>
      </c>
      <c r="G26" s="56">
        <v>435</v>
      </c>
    </row>
    <row r="27" spans="1:19" s="10" customFormat="1" x14ac:dyDescent="0.25">
      <c r="F27" s="56" t="s">
        <v>85</v>
      </c>
      <c r="G27" s="56">
        <v>79</v>
      </c>
    </row>
    <row r="28" spans="1:19" s="10" customFormat="1" x14ac:dyDescent="0.25">
      <c r="C28" s="71" t="s">
        <v>74</v>
      </c>
      <c r="D28" s="71" t="s">
        <v>84</v>
      </c>
      <c r="F28" s="56" t="s">
        <v>86</v>
      </c>
      <c r="G28" s="56">
        <f>SUM(G26:G27)</f>
        <v>514</v>
      </c>
    </row>
    <row r="29" spans="1:19" s="10" customFormat="1" x14ac:dyDescent="0.25">
      <c r="C29" s="71" t="s">
        <v>1</v>
      </c>
      <c r="D29" s="71">
        <v>16754000</v>
      </c>
      <c r="F29" s="56" t="s">
        <v>71</v>
      </c>
      <c r="G29" s="56">
        <v>565</v>
      </c>
      <c r="H29" s="10">
        <f>G29/G28</f>
        <v>1.0992217898832686</v>
      </c>
    </row>
    <row r="30" spans="1:19" s="10" customFormat="1" x14ac:dyDescent="0.25">
      <c r="F30" s="56" t="s">
        <v>72</v>
      </c>
      <c r="G30" s="56">
        <v>35000</v>
      </c>
    </row>
    <row r="31" spans="1:19" s="10" customFormat="1" x14ac:dyDescent="0.25">
      <c r="C31" s="74"/>
      <c r="D31" s="74"/>
      <c r="F31" s="74" t="s">
        <v>73</v>
      </c>
      <c r="G31" s="74">
        <f>G28*G30</f>
        <v>17990000</v>
      </c>
      <c r="H31" s="10">
        <f>G31/D29</f>
        <v>1.0737734272412558</v>
      </c>
    </row>
    <row r="32" spans="1:19" s="10" customFormat="1" x14ac:dyDescent="0.25">
      <c r="C32" s="74"/>
      <c r="D32" s="74"/>
      <c r="F32" s="74" t="s">
        <v>24</v>
      </c>
      <c r="G32" s="74">
        <f>G31*90%</f>
        <v>16191000</v>
      </c>
    </row>
    <row r="33" spans="3:7" s="10" customFormat="1" x14ac:dyDescent="0.25">
      <c r="C33" s="74"/>
      <c r="D33" s="74"/>
      <c r="F33" s="74" t="s">
        <v>25</v>
      </c>
      <c r="G33" s="74">
        <f>G31*80%</f>
        <v>14392000</v>
      </c>
    </row>
    <row r="34" spans="3:7" s="10" customFormat="1" x14ac:dyDescent="0.25">
      <c r="C34" s="74"/>
      <c r="D34" s="74"/>
    </row>
    <row r="35" spans="3:7" s="10" customFormat="1" x14ac:dyDescent="0.25">
      <c r="C35" s="74"/>
      <c r="D35" s="74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2024-05-23T10:41:37Z</dcterms:modified>
</cp:coreProperties>
</file>