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Nagendra Pratap\"/>
    </mc:Choice>
  </mc:AlternateContent>
  <xr:revisionPtr revIDLastSave="0" documentId="13_ncr:1_{FD20C1C5-49F4-428E-B983-7CA32E13AC1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G31" i="4"/>
  <c r="Q4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<sst xmlns="http://schemas.openxmlformats.org/spreadsheetml/2006/main" count="135" uniqueCount="91">
  <si>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</si>
  <si>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</si>
  <si>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</si>
  <si>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</si>
  <si>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</si>
  <si>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</si>
  <si>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</si>
  <si>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</si>
  <si>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</si>
  <si>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</si>
  <si>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</si>
  <si>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</si>
  <si>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</si>
  <si>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</si>
  <si>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</si>
  <si>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</si>
  <si>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</si>
  <si>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</si>
  <si>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</si>
  <si>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</si>
  <si>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</si>
  <si>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</si>
  <si>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</si>
  <si>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</si>
  <si>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</si>
  <si>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</si>
  <si>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</si>
  <si>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</si>
  <si>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</si>
  <si>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</si>
  <si>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</si>
  <si>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</si>
  <si>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</si>
  <si>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</si>
  <si>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</si>
  <si>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</si>
  <si>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</si>
  <si>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</si>
  <si>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</si>
  <si>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</si>
  <si>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</si>
  <si>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</si>
  <si>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</si>
  <si>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</si>
  <si>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</si>
  <si>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</si>
  <si>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</si>
  <si>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</si>
  <si>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</si>
  <si>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</si>
  <si>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</si>
  <si>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</si>
  <si>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</si>
  <si>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</si>
  <si>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</si>
  <si>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</si>
  <si>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</si>
  <si>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</si>
  <si>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</si>
  <si>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</si>
  <si>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</si>
  <si>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</si>
  <si>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</si>
  <si>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</si>
  <si>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</si>
  <si>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</si>
  <si>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</si>
  <si>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</si>
  <si>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</si>
  <si>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</si>
  <si>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</si>
  <si>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</si>
  <si>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</si>
  <si>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</si>
  <si>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</si>
  <si>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</si>
  <si>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</si>
  <si>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</si>
  <si>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</si>
  <si>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</si>
  <si>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</si>
  <si>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</si>
  <si>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</si>
  <si>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</si>
  <si>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</si>
  <si>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CARPET ARE</t>
  </si>
  <si>
    <t>TACA</t>
  </si>
  <si>
    <t>26.04.2024</t>
  </si>
  <si>
    <t>IGR-15.05.24</t>
  </si>
  <si>
    <t>IGR-06.05.24</t>
  </si>
  <si>
    <t>IGR-16.04.24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</si>
</sst>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F0FF-01AE-4D61-ADB0-6E2D00D2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759F69-FFF0-416A-BEEF-55052C5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7D854-A071-4440-8D72-B51C89F0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D23C6-DCC4-4979-9A19-0F3F9426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E9E710-D38E-467A-ACEA-0BE66E44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B4F8B-D5A6-4BB4-8857-2F697C63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4D6422-9C9D-41F6-9AC3-7CCC925A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C70516-5989-47F7-AFCC-76FF5245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39000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3500</v>
      </c>
      <c r="D4" s="24"/>
      <c r="F4" s="19"/>
    </row>
    <row r="5" spans="1:6" x14ac:dyDescent="0.25">
      <c r="A5" s="16" t="s">
        <v>15</v>
      </c>
      <c r="B5" s="20"/>
      <c r="C5" s="21">
        <f>C3-C4</f>
        <v>35500</v>
      </c>
      <c r="D5" s="24"/>
      <c r="F5" s="19"/>
    </row>
    <row r="6" spans="1:6" x14ac:dyDescent="0.25">
      <c r="A6" s="16" t="s">
        <v>16</v>
      </c>
      <c r="B6" s="20"/>
      <c r="C6" s="21">
        <f>C4</f>
        <v>3500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3500</v>
      </c>
      <c r="D13" s="19"/>
    </row>
    <row r="14" spans="1:6" x14ac:dyDescent="0.25">
      <c r="A14" s="16" t="s">
        <v>15</v>
      </c>
      <c r="B14" s="20"/>
      <c r="C14" s="21">
        <f>C5</f>
        <v>35500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39000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1153</v>
      </c>
      <c r="D18" s="19"/>
    </row>
    <row r="19" spans="1:4" x14ac:dyDescent="0.25">
      <c r="A19" s="16" t="s">
        <v>73</v>
      </c>
      <c r="B19" s="6"/>
      <c r="C19" s="32">
        <f>C18*C16</f>
        <v>44967000</v>
      </c>
      <c r="D19" s="33"/>
    </row>
    <row r="20" spans="1:4" x14ac:dyDescent="0.25">
      <c r="A20" s="16" t="s">
        <v>24</v>
      </c>
      <c r="C20" s="34">
        <f>C19*90%</f>
        <v>40470300</v>
      </c>
      <c r="D20" s="19"/>
    </row>
    <row r="21" spans="1:4" x14ac:dyDescent="0.25">
      <c r="A21" s="16" t="s">
        <v>25</v>
      </c>
      <c r="C21" s="34">
        <f>C19*80%</f>
        <v>35973600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4035500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93681.25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activeCellId="1" sqref="F6:S6 F6: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1153</v>
      </c>
      <c r="C2" s="4">
        <f t="shared" ref="C2:C16" si="1">B2*1.2</f>
        <v>1383.6</v>
      </c>
      <c r="D2" s="4">
        <f t="shared" ref="D2:D16" si="2">C2*1.2</f>
        <v>1660.32</v>
      </c>
      <c r="E2" s="5">
        <f t="shared" ref="E2:E16" si="3">R2</f>
        <v>43613791</v>
      </c>
      <c r="F2" s="4">
        <f t="shared" ref="F2:F15" si="4">ROUND((E2/B2),0)</f>
        <v>37826</v>
      </c>
      <c r="G2" s="4">
        <f t="shared" ref="G2:G15" si="5">ROUND((E2/C2),0)</f>
        <v>31522</v>
      </c>
      <c r="H2" s="4">
        <f t="shared" ref="H2:H15" si="6">ROUND((E2/D2),0)</f>
        <v>26268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1153</v>
      </c>
      <c r="R2" s="2">
        <v>43613791</v>
      </c>
      <c r="S2" s="2" t="s">
        <v>88</v>
      </c>
    </row>
    <row r="3" spans="1:19" x14ac:dyDescent="0.25">
      <c r="A3" s="4">
        <v>2</v>
      </c>
      <c r="B3" s="4">
        <f t="shared" si="0"/>
        <v>1153</v>
      </c>
      <c r="C3" s="4">
        <f t="shared" si="1"/>
        <v>1383.6</v>
      </c>
      <c r="D3" s="4">
        <f t="shared" si="2"/>
        <v>1660.32</v>
      </c>
      <c r="E3" s="5">
        <f t="shared" si="3"/>
        <v>43021560</v>
      </c>
      <c r="F3" s="4">
        <f t="shared" si="4"/>
        <v>37313</v>
      </c>
      <c r="G3" s="4">
        <f t="shared" si="5"/>
        <v>31094</v>
      </c>
      <c r="H3" s="4">
        <f t="shared" si="6"/>
        <v>25912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1153</v>
      </c>
      <c r="R3" s="2">
        <v>43021560</v>
      </c>
      <c r="S3" s="2" t="s">
        <v>89</v>
      </c>
    </row>
    <row r="4" spans="1:19" x14ac:dyDescent="0.25">
      <c r="A4" s="4">
        <v>3</v>
      </c>
      <c r="B4" s="4">
        <f t="shared" si="0"/>
        <v>934</v>
      </c>
      <c r="C4" s="4">
        <f t="shared" si="1"/>
        <v>1120.8</v>
      </c>
      <c r="D4" s="4">
        <f t="shared" si="2"/>
        <v>1344.9599999999998</v>
      </c>
      <c r="E4" s="5">
        <f t="shared" si="3"/>
        <v>34790501</v>
      </c>
      <c r="F4" s="4">
        <f t="shared" si="4"/>
        <v>37249</v>
      </c>
      <c r="G4" s="4">
        <f t="shared" si="5"/>
        <v>31041</v>
      </c>
      <c r="H4" s="4">
        <f t="shared" si="6"/>
        <v>25867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869+65</f>
        <v>934</v>
      </c>
      <c r="R4" s="2">
        <v>34790501</v>
      </c>
      <c r="S4" s="2" t="s">
        <v>89</v>
      </c>
    </row>
    <row r="5" spans="1:19" x14ac:dyDescent="0.25">
      <c r="A5" s="4">
        <v>4</v>
      </c>
      <c r="B5" s="4">
        <f t="shared" si="0"/>
        <v>1175</v>
      </c>
      <c r="C5" s="4">
        <f t="shared" si="1"/>
        <v>1410</v>
      </c>
      <c r="D5" s="4">
        <f t="shared" si="2"/>
        <v>1692</v>
      </c>
      <c r="E5" s="5">
        <f t="shared" si="3"/>
        <v>43804742</v>
      </c>
      <c r="F5" s="4">
        <f t="shared" si="4"/>
        <v>37281</v>
      </c>
      <c r="G5" s="4">
        <f t="shared" si="5"/>
        <v>31067</v>
      </c>
      <c r="H5" s="4">
        <f t="shared" si="6"/>
        <v>25889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1045+130</f>
        <v>1175</v>
      </c>
      <c r="R5" s="2">
        <v>43804742</v>
      </c>
      <c r="S5" s="2" t="s">
        <v>89</v>
      </c>
    </row>
    <row r="6" spans="1:19" x14ac:dyDescent="0.25">
      <c r="A6" s="4">
        <v>5</v>
      </c>
      <c r="B6" s="4">
        <f t="shared" si="0"/>
        <v>896</v>
      </c>
      <c r="C6" s="4">
        <f t="shared" si="1"/>
        <v>1075.2</v>
      </c>
      <c r="D6" s="4">
        <f t="shared" si="2"/>
        <v>1290.24</v>
      </c>
      <c r="E6" s="5">
        <f t="shared" si="3"/>
        <v>34114080</v>
      </c>
      <c r="F6" s="77">
        <f t="shared" si="4"/>
        <v>38074</v>
      </c>
      <c r="G6" s="77">
        <f t="shared" si="5"/>
        <v>31728</v>
      </c>
      <c r="H6" s="77">
        <f t="shared" si="6"/>
        <v>26440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896</v>
      </c>
      <c r="R6" s="78">
        <v>34114080</v>
      </c>
      <c r="S6" s="78" t="s">
        <v>90</v>
      </c>
    </row>
    <row r="7" spans="1:19" x14ac:dyDescent="0.25">
      <c r="A7" s="4">
        <v>6</v>
      </c>
      <c r="B7" s="4">
        <f t="shared" si="0"/>
        <v>1523</v>
      </c>
      <c r="C7" s="4">
        <f t="shared" si="1"/>
        <v>1827.6</v>
      </c>
      <c r="D7" s="4">
        <f t="shared" si="2"/>
        <v>2193.12</v>
      </c>
      <c r="E7" s="5">
        <f t="shared" si="3"/>
        <v>59138166</v>
      </c>
      <c r="F7" s="77">
        <f t="shared" si="4"/>
        <v>38830</v>
      </c>
      <c r="G7" s="77">
        <f t="shared" si="5"/>
        <v>32358</v>
      </c>
      <c r="H7" s="77">
        <f t="shared" si="6"/>
        <v>26965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1523</v>
      </c>
      <c r="R7" s="78">
        <v>59138166</v>
      </c>
      <c r="S7" s="78" t="s">
        <v>90</v>
      </c>
    </row>
    <row r="8" spans="1:19" x14ac:dyDescent="0.25">
      <c r="A8" s="4">
        <v>7</v>
      </c>
      <c r="B8" s="4">
        <f t="shared" si="0"/>
        <v>1153</v>
      </c>
      <c r="C8" s="4">
        <f t="shared" si="1"/>
        <v>1383.6</v>
      </c>
      <c r="D8" s="4">
        <f t="shared" si="2"/>
        <v>1660.32</v>
      </c>
      <c r="E8" s="5">
        <f t="shared" si="3"/>
        <v>47400000</v>
      </c>
      <c r="F8" s="77">
        <f t="shared" si="4"/>
        <v>41110</v>
      </c>
      <c r="G8" s="77">
        <f t="shared" si="5"/>
        <v>34258</v>
      </c>
      <c r="H8" s="77">
        <f t="shared" si="6"/>
        <v>28549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1153</v>
      </c>
      <c r="R8" s="78">
        <v>47400000</v>
      </c>
      <c r="S8" s="2"/>
    </row>
    <row r="9" spans="1:19" x14ac:dyDescent="0.25">
      <c r="A9" s="4">
        <v>8</v>
      </c>
      <c r="B9" s="4">
        <f t="shared" si="0"/>
        <v>1153</v>
      </c>
      <c r="C9" s="4">
        <f t="shared" si="1"/>
        <v>1383.6</v>
      </c>
      <c r="D9" s="4">
        <f t="shared" si="2"/>
        <v>1660.32</v>
      </c>
      <c r="E9" s="5">
        <f t="shared" si="3"/>
        <v>44800000</v>
      </c>
      <c r="F9" s="77">
        <f t="shared" si="4"/>
        <v>38855</v>
      </c>
      <c r="G9" s="77">
        <f t="shared" si="5"/>
        <v>32379</v>
      </c>
      <c r="H9" s="77">
        <f t="shared" si="6"/>
        <v>26983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1153</v>
      </c>
      <c r="R9" s="78">
        <v>44800000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84</v>
      </c>
      <c r="G26" s="56">
        <v>1025</v>
      </c>
    </row>
    <row r="27" spans="1:19" s="10" customFormat="1" x14ac:dyDescent="0.25">
      <c r="F27" s="56" t="s">
        <v>85</v>
      </c>
      <c r="G27" s="56">
        <v>128</v>
      </c>
    </row>
    <row r="28" spans="1:19" s="10" customFormat="1" x14ac:dyDescent="0.25">
      <c r="C28" s="71" t="s">
        <v>74</v>
      </c>
      <c r="D28" s="71" t="s">
        <v>87</v>
      </c>
      <c r="F28" s="56" t="s">
        <v>86</v>
      </c>
      <c r="G28" s="56">
        <f>SUM(G26:G27)</f>
        <v>1153</v>
      </c>
    </row>
    <row r="29" spans="1:19" s="10" customFormat="1" x14ac:dyDescent="0.25">
      <c r="C29" s="71" t="s">
        <v>1</v>
      </c>
      <c r="D29" s="71">
        <v>42143303</v>
      </c>
      <c r="F29" s="56" t="s">
        <v>71</v>
      </c>
      <c r="G29" s="56">
        <v>1269</v>
      </c>
      <c r="H29" s="10">
        <f>G29/G28</f>
        <v>1.1006071118820469</v>
      </c>
    </row>
    <row r="30" spans="1:19" s="10" customFormat="1" x14ac:dyDescent="0.25">
      <c r="F30" s="56" t="s">
        <v>72</v>
      </c>
      <c r="G30" s="56">
        <v>39000</v>
      </c>
    </row>
    <row r="31" spans="1:19" s="10" customFormat="1" x14ac:dyDescent="0.25">
      <c r="C31" s="74"/>
      <c r="D31" s="74"/>
      <c r="F31" s="74" t="s">
        <v>73</v>
      </c>
      <c r="G31" s="74">
        <f>G28*G30</f>
        <v>44967000</v>
      </c>
      <c r="H31" s="10">
        <f>G31/D29</f>
        <v>1.0670022707997044</v>
      </c>
    </row>
    <row r="32" spans="1:19" s="10" customFormat="1" x14ac:dyDescent="0.25">
      <c r="C32" s="74"/>
      <c r="D32" s="74"/>
      <c r="F32" s="74" t="s">
        <v>24</v>
      </c>
      <c r="G32" s="74">
        <f>G31*90%</f>
        <v>40470300</v>
      </c>
    </row>
    <row r="33" spans="3:7" s="10" customFormat="1" x14ac:dyDescent="0.25">
      <c r="C33" s="74"/>
      <c r="D33" s="74"/>
      <c r="F33" s="74" t="s">
        <v>25</v>
      </c>
      <c r="G33" s="74">
        <f>G31*80%</f>
        <v>35973600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R5" sqref="R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2024-05-23T11:31:54Z</dcterms:modified>
</cp:coreProperties>
</file>