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Ghatkopar\Rishikesh VIlas Pawar\"/>
    </mc:Choice>
  </mc:AlternateContent>
  <xr:revisionPtr revIDLastSave="0" documentId="13_ncr:1_{61701404-D4AE-4359-924A-3B2A0E7AA2E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4" l="1"/>
  <c r="G31" i="4"/>
  <c r="G28" i="4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<sst xmlns="http://schemas.openxmlformats.org/spreadsheetml/2006/main" count="129" uniqueCount="87">
  <si>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</si>
  <si>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</si>
  <si>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</si>
  <si>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</si>
  <si>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</si>
  <si>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</si>
  <si>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</si>
  <si>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</si>
  <si>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</si>
  <si>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</si>
  <si>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</si>
  <si>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</si>
  <si>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</si>
  <si>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</si>
  <si>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</si>
  <si>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</si>
  <si>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</si>
  <si>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</si>
  <si>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</si>
  <si>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</si>
  <si>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</si>
  <si>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</si>
  <si>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</si>
  <si>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</si>
  <si>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</si>
  <si>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</si>
  <si>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</si>
  <si>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</si>
  <si>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</si>
  <si>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</si>
  <si>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</si>
  <si>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</si>
  <si>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</si>
  <si>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</si>
  <si>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</si>
  <si>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</si>
  <si>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</si>
  <si>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</si>
  <si>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</si>
  <si>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</si>
  <si>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</si>
  <si>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</si>
  <si>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</si>
  <si>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</si>
  <si>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</si>
  <si>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</si>
  <si>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</si>
  <si>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</si>
  <si>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</si>
  <si>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</si>
  <si>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</si>
  <si>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</si>
  <si>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</si>
  <si>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</si>
  <si>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</si>
  <si>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</si>
  <si>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</si>
  <si>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</si>
  <si>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</si>
  <si>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</si>
  <si>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</si>
  <si>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</si>
  <si>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</si>
  <si>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</si>
  <si>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</si>
  <si>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</si>
  <si>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</si>
  <si>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</si>
  <si>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</si>
  <si>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</si>
  <si>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</si>
  <si>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</si>
  <si>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</si>
  <si>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</si>
  <si>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</si>
  <si>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</si>
  <si>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</si>
  <si>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</si>
  <si>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</si>
  <si>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</si>
  <si>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</si>
  <si>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</si>
  <si>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</si>
  <si>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</si>
  <si>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06.05.2024</t>
  </si>
  <si>
    <t>IGR-13.05.24</t>
  </si>
  <si>
    <t>IGR-10.05.24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</si>
</sst>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42</xdr:row>
      <xdr:rowOff>96343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8A0974-9DD8-48D3-86DE-79308F2A1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7830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43</xdr:row>
      <xdr:rowOff>172617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567FC-DEE6-4381-9C4E-A9400C6CC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8364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9DF24-FC3E-4D71-A792-46D6C5D6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811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267928</xdr:colOff>
      <xdr:row>49</xdr:row>
      <xdr:rowOff>115546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01D10-9164-4A05-80C2-E0AD2194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02328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opLeftCell="A2" workbookViewId="0">
      <selection activeCell="I31" sqref="I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27000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24500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19"/>
    </row>
    <row r="13" spans="1:6" x14ac:dyDescent="0.25">
      <c r="A13" s="16" t="s">
        <v>22</v>
      </c>
      <c r="B13" s="20"/>
      <c r="C13" s="21">
        <f>C6-C12</f>
        <v>2500</v>
      </c>
      <c r="D13" s="19"/>
    </row>
    <row r="14" spans="1:6" x14ac:dyDescent="0.25">
      <c r="A14" s="16" t="s">
        <v>15</v>
      </c>
      <c r="B14" s="20"/>
      <c r="C14" s="21">
        <f>C5</f>
        <v>24500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27000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ACA</v>
      </c>
      <c r="B18" s="7"/>
      <c r="C18" s="31">
        <v>868</v>
      </c>
      <c r="D18" s="19"/>
    </row>
    <row r="19" spans="1:4" x14ac:dyDescent="0.25">
      <c r="A19" s="16" t="s">
        <v>73</v>
      </c>
      <c r="B19" s="6"/>
      <c r="C19" s="32">
        <f>C18*C16</f>
        <v>23436000</v>
      </c>
      <c r="D19" s="33"/>
    </row>
    <row r="20" spans="1:4" x14ac:dyDescent="0.25">
      <c r="A20" s="16" t="s">
        <v>24</v>
      </c>
      <c r="C20" s="34">
        <f>C19*90%</f>
        <v>21092400</v>
      </c>
      <c r="D20" s="19"/>
    </row>
    <row r="21" spans="1:4" x14ac:dyDescent="0.25">
      <c r="A21" s="16" t="s">
        <v>25</v>
      </c>
      <c r="C21" s="34">
        <f>C19*80%</f>
        <v>18748800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2170000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48825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2" sqref="F2: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717</v>
      </c>
      <c r="C2" s="4">
        <f t="shared" ref="C2:C16" si="1">B2*1.2</f>
        <v>860.4</v>
      </c>
      <c r="D2" s="4">
        <f t="shared" ref="D2:D16" si="2">C2*1.2</f>
        <v>1032.48</v>
      </c>
      <c r="E2" s="5">
        <f t="shared" ref="E2:E16" si="3">R2</f>
        <v>19407039</v>
      </c>
      <c r="F2" s="77">
        <f t="shared" ref="F2:F15" si="4">ROUND((E2/B2),0)</f>
        <v>27067</v>
      </c>
      <c r="G2" s="77">
        <f t="shared" ref="G2:G15" si="5">ROUND((E2/C2),0)</f>
        <v>22556</v>
      </c>
      <c r="H2" s="77">
        <f t="shared" ref="H2:H15" si="6">ROUND((E2/D2),0)</f>
        <v>18797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f>677+40</f>
        <v>717</v>
      </c>
      <c r="R2" s="78">
        <v>19407039</v>
      </c>
      <c r="S2" s="2" t="s">
        <v>85</v>
      </c>
    </row>
    <row r="3" spans="1:19" x14ac:dyDescent="0.25">
      <c r="A3" s="4">
        <v>2</v>
      </c>
      <c r="B3" s="4">
        <f t="shared" si="0"/>
        <v>717</v>
      </c>
      <c r="C3" s="4">
        <f t="shared" si="1"/>
        <v>860.4</v>
      </c>
      <c r="D3" s="4">
        <f t="shared" si="2"/>
        <v>1032.48</v>
      </c>
      <c r="E3" s="5">
        <f t="shared" si="3"/>
        <v>18642000</v>
      </c>
      <c r="F3" s="77">
        <f t="shared" si="4"/>
        <v>26000</v>
      </c>
      <c r="G3" s="77">
        <f t="shared" si="5"/>
        <v>21667</v>
      </c>
      <c r="H3" s="77">
        <f t="shared" si="6"/>
        <v>18056</v>
      </c>
      <c r="I3" s="77">
        <f t="shared" si="7"/>
        <v>0</v>
      </c>
      <c r="J3" s="77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717</v>
      </c>
      <c r="R3" s="78">
        <v>18642000</v>
      </c>
      <c r="S3" s="2" t="s">
        <v>86</v>
      </c>
    </row>
    <row r="4" spans="1:19" x14ac:dyDescent="0.25">
      <c r="A4" s="4">
        <v>3</v>
      </c>
      <c r="B4" s="4">
        <f t="shared" si="0"/>
        <v>911</v>
      </c>
      <c r="C4" s="4">
        <f t="shared" si="1"/>
        <v>1093.2</v>
      </c>
      <c r="D4" s="4">
        <f t="shared" si="2"/>
        <v>1311.84</v>
      </c>
      <c r="E4" s="5">
        <f t="shared" si="3"/>
        <v>25100000</v>
      </c>
      <c r="F4" s="77">
        <f t="shared" si="4"/>
        <v>27552</v>
      </c>
      <c r="G4" s="77">
        <f t="shared" si="5"/>
        <v>22960</v>
      </c>
      <c r="H4" s="77">
        <f t="shared" si="6"/>
        <v>19133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911</v>
      </c>
      <c r="R4" s="78">
        <v>25100000</v>
      </c>
      <c r="S4" s="2"/>
    </row>
    <row r="5" spans="1:19" x14ac:dyDescent="0.25">
      <c r="A5" s="4">
        <v>4</v>
      </c>
      <c r="B5" s="4">
        <f t="shared" si="0"/>
        <v>916</v>
      </c>
      <c r="C5" s="4">
        <f t="shared" si="1"/>
        <v>1099.2</v>
      </c>
      <c r="D5" s="4">
        <f t="shared" si="2"/>
        <v>1319.04</v>
      </c>
      <c r="E5" s="5">
        <f t="shared" si="3"/>
        <v>26200000</v>
      </c>
      <c r="F5" s="77">
        <f t="shared" si="4"/>
        <v>28603</v>
      </c>
      <c r="G5" s="77">
        <f t="shared" si="5"/>
        <v>23836</v>
      </c>
      <c r="H5" s="77">
        <f t="shared" si="6"/>
        <v>19863</v>
      </c>
      <c r="I5" s="77">
        <f t="shared" si="7"/>
        <v>0</v>
      </c>
      <c r="J5" s="77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916</v>
      </c>
      <c r="R5" s="78">
        <v>26200000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4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73"/>
    </row>
    <row r="28" spans="1:19" s="10" customFormat="1" x14ac:dyDescent="0.25">
      <c r="C28" s="71" t="s">
        <v>74</v>
      </c>
      <c r="D28" s="71" t="s">
        <v>84</v>
      </c>
      <c r="F28" s="56" t="s">
        <v>83</v>
      </c>
      <c r="G28" s="56">
        <f>832+36</f>
        <v>868</v>
      </c>
    </row>
    <row r="29" spans="1:19" s="10" customFormat="1" x14ac:dyDescent="0.25">
      <c r="C29" s="71" t="s">
        <v>1</v>
      </c>
      <c r="D29" s="71">
        <v>21016000</v>
      </c>
      <c r="F29" s="56" t="s">
        <v>71</v>
      </c>
      <c r="G29" s="56">
        <v>955</v>
      </c>
      <c r="H29" s="10">
        <f>G29/G28</f>
        <v>1.1002304147465438</v>
      </c>
    </row>
    <row r="30" spans="1:19" s="10" customFormat="1" x14ac:dyDescent="0.25">
      <c r="F30" s="56" t="s">
        <v>72</v>
      </c>
      <c r="G30" s="56">
        <v>27000</v>
      </c>
    </row>
    <row r="31" spans="1:19" s="10" customFormat="1" x14ac:dyDescent="0.25">
      <c r="C31" s="74"/>
      <c r="D31" s="74"/>
      <c r="F31" s="74" t="s">
        <v>73</v>
      </c>
      <c r="G31" s="74">
        <f>G28*G30</f>
        <v>23436000</v>
      </c>
      <c r="H31" s="10">
        <f>G31/D29</f>
        <v>1.1151503616292349</v>
      </c>
    </row>
    <row r="32" spans="1:19" s="10" customFormat="1" x14ac:dyDescent="0.25">
      <c r="C32" s="74"/>
      <c r="D32" s="74"/>
      <c r="F32" s="74" t="s">
        <v>24</v>
      </c>
      <c r="G32" s="74">
        <f>G31*90%</f>
        <v>21092400</v>
      </c>
    </row>
    <row r="33" spans="3:7" s="10" customFormat="1" x14ac:dyDescent="0.25">
      <c r="C33" s="74"/>
      <c r="D33" s="74"/>
      <c r="F33" s="74" t="s">
        <v>25</v>
      </c>
      <c r="G33" s="74">
        <f>G31*80%</f>
        <v>18748800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2024-05-22T11:46:15Z</dcterms:modified>
</cp:coreProperties>
</file>