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Private\Lloyd's Register Industrial Services (I) Limited\Rang Sharda\22.05.2024\"/>
    </mc:Choice>
  </mc:AlternateContent>
  <xr:revisionPtr revIDLastSave="0" documentId="13_ncr:1_{DEC7C414-EE96-47DA-8672-259BC81DBAD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2" l="1"/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<sst xmlns="http://schemas.openxmlformats.org/spreadsheetml/2006/main" count="51" uniqueCount="46">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</sst>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activeCell="C4" sqref="C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43</v>
      </c>
      <c r="H2" s="72"/>
    </row>
    <row r="3" spans="2:17" ht="27" thickBot="1" x14ac:dyDescent="0.3">
      <c r="B3" s="23" t="s">
        <v>45</v>
      </c>
      <c r="C3" s="24">
        <v>308940</v>
      </c>
      <c r="D3" s="23"/>
      <c r="E3" s="23"/>
      <c r="F3" s="23"/>
      <c r="G3" s="43" t="s">
        <v>33</v>
      </c>
      <c r="H3" s="48" t="s">
        <v>34</v>
      </c>
      <c r="I3" s="50"/>
      <c r="K3" s="60" t="s">
        <v>35</v>
      </c>
      <c r="L3" s="54"/>
      <c r="N3" s="44" t="s">
        <v>42</v>
      </c>
      <c r="O3" s="45"/>
      <c r="P3" s="45"/>
      <c r="Q3" s="46"/>
    </row>
    <row r="4" spans="2:17" ht="27" thickBot="1" x14ac:dyDescent="0.3">
      <c r="B4" s="23" t="s">
        <v>19</v>
      </c>
      <c r="C4" s="26">
        <f>C3*5%</f>
        <v>15447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33</v>
      </c>
      <c r="O4" s="66" t="s">
        <v>34</v>
      </c>
      <c r="P4" s="68"/>
    </row>
    <row r="5" spans="2:17" ht="15.75" thickBot="1" x14ac:dyDescent="0.3">
      <c r="B5" s="23" t="s">
        <v>36</v>
      </c>
      <c r="C5" s="26">
        <f>C3+C4</f>
        <v>324387</v>
      </c>
      <c r="D5" s="27" t="s">
        <v>21</v>
      </c>
      <c r="E5" s="28">
        <f>ROUND(C5/10.764,0)</f>
        <v>30136</v>
      </c>
      <c r="F5" s="27" t="s">
        <v>22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37</v>
      </c>
      <c r="C6" s="24">
        <v>142980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44</v>
      </c>
      <c r="L6" s="57" t="s">
        <v>20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38</v>
      </c>
      <c r="C7" s="24">
        <f>C5-C6</f>
        <v>181407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24</v>
      </c>
      <c r="L7" s="56" t="s">
        <v>25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39</v>
      </c>
      <c r="C8" s="36">
        <v>0.36</v>
      </c>
      <c r="D8" s="25">
        <f>1-C8</f>
        <v>0.64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40</v>
      </c>
      <c r="D9" s="24">
        <f>ROUND(C7*D8,0)</f>
        <v>116100</v>
      </c>
      <c r="E9" s="23"/>
      <c r="F9" s="23"/>
      <c r="G9" s="40">
        <v>6</v>
      </c>
      <c r="H9" s="49">
        <v>6</v>
      </c>
      <c r="I9" s="52">
        <v>94</v>
      </c>
      <c r="K9" s="63" t="s">
        <v>23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41</v>
      </c>
      <c r="C10" s="26">
        <f>C6+D9</f>
        <v>259080</v>
      </c>
      <c r="D10" s="27" t="s">
        <v>21</v>
      </c>
      <c r="E10" s="28">
        <f>ROUND(C10/10.764,0)</f>
        <v>24069</v>
      </c>
      <c r="F10" s="27" t="s">
        <v>22</v>
      </c>
      <c r="G10" s="40">
        <v>7</v>
      </c>
      <c r="H10" s="49">
        <v>7</v>
      </c>
      <c r="I10" s="52">
        <v>93</v>
      </c>
      <c r="K10" s="64" t="s">
        <v>26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E11">
        <v>660</v>
      </c>
      <c r="G11" s="40">
        <v>8</v>
      </c>
      <c r="H11" s="49">
        <v>8</v>
      </c>
      <c r="I11" s="52">
        <v>92</v>
      </c>
      <c r="K11" s="51" t="s">
        <v>27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29</v>
      </c>
      <c r="C12" s="32">
        <v>2024</v>
      </c>
      <c r="E12" s="20">
        <f>E10*E11</f>
        <v>15885540</v>
      </c>
      <c r="G12" s="40">
        <v>9</v>
      </c>
      <c r="H12" s="49">
        <v>9</v>
      </c>
      <c r="I12" s="52">
        <v>91</v>
      </c>
      <c r="K12" s="65" t="s">
        <v>28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30</v>
      </c>
      <c r="C13" s="32">
        <v>1988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31</v>
      </c>
      <c r="C14" s="32">
        <f>C12-C13</f>
        <v>36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32</v>
      </c>
      <c r="C15" s="31">
        <f>60-C14</f>
        <v>24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9935683.2000000011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2024-05-22T05:14:33Z</dcterms:modified>
</cp:coreProperties>
</file>