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22E1361-D2F6-40D2-B1B1-F5E205CD6E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7" i="1"/>
  <c r="C28" i="1"/>
  <c r="G27" i="1"/>
  <c r="H27" i="1"/>
  <c r="G14" i="1"/>
  <c r="G13" i="1"/>
  <c r="J6" i="1"/>
  <c r="G8" i="1"/>
  <c r="H35" i="1"/>
  <c r="B20" i="1"/>
  <c r="H6" i="1"/>
  <c r="C39" i="1"/>
  <c r="I33" i="1"/>
  <c r="I30" i="1"/>
  <c r="I29" i="1"/>
  <c r="H31" i="1"/>
  <c r="C40" i="1"/>
  <c r="F37" i="1"/>
  <c r="F41" i="1"/>
  <c r="G41" i="1" s="1"/>
  <c r="C41" i="1"/>
  <c r="F40" i="1"/>
  <c r="C38" i="1"/>
  <c r="F38" i="1"/>
  <c r="G38" i="1" s="1"/>
  <c r="B10" i="1"/>
  <c r="B11" i="1" s="1"/>
  <c r="B8" i="1"/>
  <c r="B6" i="1"/>
  <c r="B5" i="1"/>
  <c r="B14" i="1" s="1"/>
  <c r="G37" i="1" l="1"/>
  <c r="G40" i="1"/>
  <c r="B12" i="1"/>
  <c r="B13" i="1" s="1"/>
  <c r="C37" i="1"/>
  <c r="C36" i="1"/>
  <c r="C35" i="1"/>
  <c r="B15" i="1" l="1"/>
  <c r="I31" i="1"/>
  <c r="B17" i="1" l="1"/>
  <c r="I27" i="1"/>
  <c r="I32" i="1"/>
  <c r="F27" i="1"/>
  <c r="B18" i="1" l="1"/>
  <c r="B21" i="1"/>
  <c r="B19" i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H28" i="1" l="1"/>
  <c r="H29" i="1"/>
  <c r="H30" i="1"/>
  <c r="G3" i="1" l="1"/>
</calcChain>
</file>

<file path=xl/sharedStrings.xml><?xml version="1.0" encoding="utf-8"?>
<sst xmlns="http://schemas.openxmlformats.org/spreadsheetml/2006/main" count="32" uniqueCount="30">
  <si>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</si>
  <si>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</si>
  <si>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</si>
  <si>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</si>
  <si>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</si>
  <si>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</si>
  <si>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</si>
  <si>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</si>
  <si>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</si>
  <si>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</si>
  <si>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</si>
  <si>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</si>
  <si>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</si>
  <si>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</si>
  <si>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</si>
  <si>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</si>
  <si>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</si>
  <si>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</si>
  <si>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</si>
  <si>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</si>
  <si>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</si>
  <si>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</si>
  <si>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</si>
  <si>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</si>
  <si>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</si>
  <si>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</si>
  <si>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</t>
  </si>
  <si>
    <t>Terrace</t>
  </si>
  <si>
    <t>Terrrace area</t>
  </si>
  <si>
    <t>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</si>
</sst>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13</xdr:col>
      <xdr:colOff>591735</xdr:colOff>
      <xdr:row>37</xdr:row>
      <xdr:rowOff>162931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7761D5-C8A6-4636-84E6-E2018ED4B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8487960" cy="721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286896</xdr:colOff>
      <xdr:row>41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007612-C1CB-4A41-ABF9-8CE82515C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042"/>
        <a:stretch/>
      </xdr:blipFill>
      <xdr:spPr>
        <a:xfrm>
          <a:off x="0" y="0"/>
          <a:ext cx="8211696" cy="791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477423</xdr:colOff>
      <xdr:row>42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94AB60-13B1-4E4D-8C3F-A7193194A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78"/>
        <a:stretch/>
      </xdr:blipFill>
      <xdr:spPr>
        <a:xfrm>
          <a:off x="0" y="0"/>
          <a:ext cx="8402223" cy="8010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601265</xdr:colOff>
      <xdr:row>41</xdr:row>
      <xdr:rowOff>143985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102695-20A4-4527-8B01-A256BD0AB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26065" cy="7954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163224</xdr:colOff>
      <xdr:row>41</xdr:row>
      <xdr:rowOff>153511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E8940A-B130-4CA2-AECB-43870ACE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07224" cy="7964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0" zoomScaleNormal="100" workbookViewId="0">
      <selection activeCell="I39" sqref="I3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10500</v>
      </c>
      <c r="C3" s="17"/>
      <c r="D3" s="10"/>
      <c r="E3">
        <v>2001</v>
      </c>
      <c r="F3" s="3">
        <v>2024</v>
      </c>
      <c r="G3" s="4">
        <f>F3-E3</f>
        <v>23</v>
      </c>
      <c r="L3" s="3"/>
      <c r="M3" s="4"/>
    </row>
    <row r="4" spans="1:17" ht="33" x14ac:dyDescent="0.3">
      <c r="A4" s="18" t="s">
        <v>1</v>
      </c>
      <c r="B4" s="26">
        <v>2500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8000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2500</v>
      </c>
      <c r="C6" s="17"/>
      <c r="D6" s="10"/>
      <c r="E6" s="6">
        <v>594</v>
      </c>
      <c r="F6" s="3">
        <v>761</v>
      </c>
      <c r="G6" s="14">
        <v>761</v>
      </c>
      <c r="H6">
        <f>G6/E6</f>
        <v>1.2811447811447811</v>
      </c>
      <c r="J6">
        <f>842-70</f>
        <v>772</v>
      </c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23</v>
      </c>
      <c r="C7" s="20"/>
      <c r="D7" s="38"/>
      <c r="E7" s="6"/>
      <c r="F7" s="3" t="s">
        <v>28</v>
      </c>
      <c r="G7" s="5">
        <v>70</v>
      </c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37</v>
      </c>
      <c r="C8" s="20"/>
      <c r="D8" s="38"/>
      <c r="E8" s="6"/>
      <c r="F8" s="46" t="s">
        <v>29</v>
      </c>
      <c r="G8" s="5">
        <f>SUM(G6:G7)</f>
        <v>831</v>
      </c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34.5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0.34499999999999997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862.49999999999989</v>
      </c>
      <c r="C12" s="21"/>
      <c r="D12" s="40"/>
      <c r="E12" t="s">
        <v>26</v>
      </c>
      <c r="F12" t="s">
        <v>27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1637.5</v>
      </c>
      <c r="C13" s="21"/>
      <c r="D13" s="40"/>
      <c r="E13">
        <v>551</v>
      </c>
      <c r="F13">
        <v>97</v>
      </c>
      <c r="G13" s="13">
        <f>F13+E13</f>
        <v>648</v>
      </c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8000</v>
      </c>
      <c r="C14" s="17"/>
      <c r="D14" s="10"/>
      <c r="E14" s="6"/>
      <c r="G14" s="13">
        <f>G13*1.2</f>
        <v>777.6</v>
      </c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9637.5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831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8008762.5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24</v>
      </c>
      <c r="B18" s="23">
        <f>B17*0.85</f>
        <v>6807448.125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25</v>
      </c>
      <c r="B19" s="23">
        <f>B17*0.7</f>
        <v>5606133.75</v>
      </c>
      <c r="C19" s="23"/>
      <c r="D19" s="10"/>
      <c r="E19" s="5"/>
      <c r="F19" s="33"/>
      <c r="G19" s="5"/>
      <c r="H19" s="6"/>
      <c r="M19" s="5"/>
      <c r="N19" s="6"/>
    </row>
    <row r="20" spans="1:14" ht="16.5" x14ac:dyDescent="0.3">
      <c r="A20" s="16" t="s">
        <v>12</v>
      </c>
      <c r="B20" s="24">
        <f>831*B4</f>
        <v>2077500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16684.921875</v>
      </c>
      <c r="C21" s="36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f>C27/1.2</f>
        <v>697.5</v>
      </c>
      <c r="C27" s="8">
        <v>837</v>
      </c>
      <c r="D27" s="8"/>
      <c r="E27" s="8">
        <v>8500000</v>
      </c>
      <c r="F27" s="10">
        <f t="shared" ref="F27:F33" si="0">E27/B27</f>
        <v>12186.379928315413</v>
      </c>
      <c r="G27" s="10">
        <f>E27/C27</f>
        <v>10155.316606929509</v>
      </c>
      <c r="H27" s="10" t="e">
        <f>E27/D27</f>
        <v>#DIV/0!</v>
      </c>
      <c r="I27" s="8">
        <f>C27/B27</f>
        <v>1.2</v>
      </c>
      <c r="J27" s="15"/>
    </row>
    <row r="28" spans="1:14" ht="17.25" x14ac:dyDescent="0.3">
      <c r="B28" s="9">
        <v>715</v>
      </c>
      <c r="C28" s="8">
        <f>B28*1.2</f>
        <v>858</v>
      </c>
      <c r="D28" s="8"/>
      <c r="E28" s="8">
        <v>9000000</v>
      </c>
      <c r="F28" s="10">
        <f t="shared" si="0"/>
        <v>12587.412587412588</v>
      </c>
      <c r="G28" s="10">
        <f>E28/C28</f>
        <v>10489.510489510489</v>
      </c>
      <c r="H28" s="10" t="e">
        <f>E28/#REF!</f>
        <v>#REF!</v>
      </c>
      <c r="I28" s="8">
        <f>C28/B28</f>
        <v>1.2</v>
      </c>
      <c r="J28" s="15"/>
    </row>
    <row r="29" spans="1:14" x14ac:dyDescent="0.25">
      <c r="B29" s="9">
        <f>C29/1.2</f>
        <v>766.66666666666674</v>
      </c>
      <c r="C29" s="8">
        <v>920</v>
      </c>
      <c r="D29" s="8"/>
      <c r="E29" s="8">
        <v>8500000</v>
      </c>
      <c r="F29" s="10">
        <f t="shared" si="0"/>
        <v>11086.95652173913</v>
      </c>
      <c r="G29" s="10">
        <f t="shared" ref="G29:G33" si="1">E29/C29</f>
        <v>9239.1304347826081</v>
      </c>
      <c r="H29" s="10" t="e">
        <f>E29/#REF!</f>
        <v>#REF!</v>
      </c>
      <c r="I29" s="8">
        <f>C29/B29</f>
        <v>1.2</v>
      </c>
    </row>
    <row r="30" spans="1:14" x14ac:dyDescent="0.25">
      <c r="B30" s="9"/>
      <c r="C30" s="8">
        <v>815</v>
      </c>
      <c r="D30" s="8"/>
      <c r="E30" s="8">
        <v>8500000</v>
      </c>
      <c r="F30" s="10" t="e">
        <f t="shared" si="0"/>
        <v>#DIV/0!</v>
      </c>
      <c r="G30" s="10">
        <f t="shared" si="1"/>
        <v>10429.447852760737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 t="e">
        <f>E31/D31</f>
        <v>#DIV/0!</v>
      </c>
      <c r="I31" s="8" t="e">
        <f>C31/B31</f>
        <v>#DIV/0!</v>
      </c>
    </row>
    <row r="32" spans="1:14" x14ac:dyDescent="0.25">
      <c r="B32" s="9"/>
      <c r="C32" s="8"/>
      <c r="D32" s="8"/>
      <c r="E32" s="10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3" spans="1:10" x14ac:dyDescent="0.25">
      <c r="B33" s="9"/>
      <c r="C33" s="8"/>
      <c r="D33" s="8"/>
      <c r="E33" s="8"/>
      <c r="F33" s="10" t="e">
        <f t="shared" si="0"/>
        <v>#DIV/0!</v>
      </c>
      <c r="G33" s="10" t="e">
        <f t="shared" si="1"/>
        <v>#DIV/0!</v>
      </c>
      <c r="H33" s="10" t="e">
        <f>E33/#REF!</f>
        <v>#REF!</v>
      </c>
      <c r="I33" s="8" t="e">
        <f>#REF!/B33</f>
        <v>#REF!</v>
      </c>
    </row>
    <row r="35" spans="1:10" x14ac:dyDescent="0.25">
      <c r="A35" s="8">
        <v>684</v>
      </c>
      <c r="B35" s="8">
        <v>7100000</v>
      </c>
      <c r="C35" s="8">
        <f t="shared" ref="C35:C41" si="2">B35/A35</f>
        <v>10380.116959064328</v>
      </c>
      <c r="D35" s="8">
        <v>500</v>
      </c>
      <c r="E35" s="8">
        <v>100</v>
      </c>
      <c r="F35" s="8">
        <f>E35+D35+B35</f>
        <v>7100600</v>
      </c>
      <c r="G35" s="8">
        <f>F35/A35</f>
        <v>10380.994152046784</v>
      </c>
      <c r="H35" s="6">
        <f>C35/1.2</f>
        <v>8650.09746588694</v>
      </c>
      <c r="I35" s="49"/>
      <c r="J35" s="6"/>
    </row>
    <row r="36" spans="1:10" x14ac:dyDescent="0.25">
      <c r="A36" s="8"/>
      <c r="B36" s="8"/>
      <c r="C36" s="8" t="e">
        <f t="shared" si="2"/>
        <v>#DIV/0!</v>
      </c>
      <c r="D36" s="8">
        <v>130200</v>
      </c>
      <c r="E36" s="8">
        <v>21700</v>
      </c>
      <c r="F36" s="8">
        <f>E36+D36+B36</f>
        <v>151900</v>
      </c>
      <c r="G36" s="8" t="e">
        <f>F36/A36</f>
        <v>#DIV/0!</v>
      </c>
      <c r="H36" s="6"/>
    </row>
    <row r="37" spans="1:10" x14ac:dyDescent="0.25">
      <c r="A37" s="8"/>
      <c r="B37" s="8"/>
      <c r="C37" s="8" t="e">
        <f t="shared" si="2"/>
        <v>#DIV/0!</v>
      </c>
      <c r="D37" s="8">
        <v>203600</v>
      </c>
      <c r="E37" s="8">
        <v>30000</v>
      </c>
      <c r="F37" s="8">
        <f>E37+D37+B37</f>
        <v>233600</v>
      </c>
      <c r="G37" s="8" t="e">
        <f>F37/A37</f>
        <v>#DIV/0!</v>
      </c>
    </row>
    <row r="38" spans="1:10" x14ac:dyDescent="0.25">
      <c r="A38" s="8"/>
      <c r="B38" s="8"/>
      <c r="C38" s="8" t="e">
        <f t="shared" si="2"/>
        <v>#DIV/0!</v>
      </c>
      <c r="D38" s="8">
        <v>1248000</v>
      </c>
      <c r="E38" s="8">
        <v>30000</v>
      </c>
      <c r="F38" s="8">
        <f>E38+D38+B38</f>
        <v>1278000</v>
      </c>
      <c r="G38" s="8" t="e">
        <f>F38/A38</f>
        <v>#DIV/0!</v>
      </c>
    </row>
    <row r="39" spans="1:10" ht="15.75" x14ac:dyDescent="0.25">
      <c r="A39" s="47"/>
      <c r="B39" s="8"/>
      <c r="C39" s="8" t="e">
        <f t="shared" si="2"/>
        <v>#DIV/0!</v>
      </c>
      <c r="D39" s="8"/>
      <c r="E39" s="8"/>
      <c r="F39" s="8"/>
      <c r="G39" s="8"/>
    </row>
    <row r="40" spans="1:10" ht="15.75" x14ac:dyDescent="0.25">
      <c r="A40" s="47"/>
      <c r="B40" s="8"/>
      <c r="C40" s="8" t="e">
        <f t="shared" si="2"/>
        <v>#DIV/0!</v>
      </c>
      <c r="D40" s="8">
        <v>1194000</v>
      </c>
      <c r="E40" s="8">
        <v>30000</v>
      </c>
      <c r="F40" s="8">
        <f>E40+D40+B40</f>
        <v>1224000</v>
      </c>
      <c r="G40" s="8" t="e">
        <f>F40/A40</f>
        <v>#DIV/0!</v>
      </c>
    </row>
    <row r="41" spans="1:10" ht="15.75" x14ac:dyDescent="0.25">
      <c r="A41" s="48"/>
      <c r="B41" s="9"/>
      <c r="C41" s="8" t="e">
        <f t="shared" si="2"/>
        <v>#DIV/0!</v>
      </c>
      <c r="D41" s="8">
        <v>1220500</v>
      </c>
      <c r="E41" s="8">
        <v>30000</v>
      </c>
      <c r="F41" s="8">
        <f>E41+D41+B41</f>
        <v>1250500</v>
      </c>
      <c r="G41" s="8" t="e">
        <f>F41/A41</f>
        <v>#DIV/0!</v>
      </c>
    </row>
    <row r="42" spans="1:10" ht="15.75" x14ac:dyDescent="0.25">
      <c r="A42" s="48"/>
      <c r="B42" s="9"/>
      <c r="C42" s="8"/>
      <c r="D42" s="8"/>
      <c r="E42" s="8"/>
      <c r="F42" s="8"/>
      <c r="G42" s="8"/>
    </row>
    <row r="43" spans="1:10" ht="15.75" x14ac:dyDescent="0.25">
      <c r="A43" s="28"/>
    </row>
    <row r="44" spans="1:10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42" sqref="Q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S45" sqref="S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2024-05-25T10:19:42Z</dcterms:modified>
</cp:coreProperties>
</file>