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ASHOK K VAJPAI - Janseva\"/>
    </mc:Choice>
  </mc:AlternateContent>
  <xr:revisionPtr revIDLastSave="0" documentId="13_ncr:1_{41ECBD8F-72D1-48EC-8457-22B7C3A71D3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4" i="19" l="1"/>
  <c r="R21" i="17"/>
  <c r="T15" i="16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Q16" i="4" l="1"/>
  <c r="B16" i="4" s="1"/>
  <c r="F10" i="4"/>
  <c r="H27" i="4"/>
  <c r="H18" i="4"/>
  <c r="F14" i="4"/>
  <c r="H19" i="4"/>
  <c r="H26" i="4"/>
  <c r="H13" i="4"/>
  <c r="F13" i="4"/>
  <c r="G13" i="4"/>
  <c r="H17" i="4"/>
  <c r="H21" i="4"/>
  <c r="H28" i="4"/>
  <c r="H25" i="4"/>
  <c r="D20" i="4"/>
  <c r="H20" i="4" s="1"/>
  <c r="G20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C16" i="4" l="1"/>
  <c r="F16" i="4"/>
  <c r="S39" i="4"/>
  <c r="S40" i="4" s="1"/>
  <c r="S42" i="4" s="1"/>
  <c r="W34" i="4"/>
  <c r="W38" i="4"/>
  <c r="W39" i="4" s="1"/>
  <c r="W42" i="4" s="1"/>
  <c r="W45" i="4" s="1"/>
  <c r="W46" i="4" s="1"/>
  <c r="D16" i="4" l="1"/>
  <c r="H16" i="4" s="1"/>
  <c r="G16" i="4"/>
  <c r="S41" i="4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<sst xmlns="http://schemas.openxmlformats.org/spreadsheetml/2006/main" count="49" uniqueCount="42">
  <si>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</si>
  <si>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</si>
  <si>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</si>
  <si>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</si>
  <si>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</si>
  <si>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</si>
  <si>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</si>
  <si>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</si>
  <si>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</si>
  <si>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</si>
  <si>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</si>
  <si>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</si>
  <si>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</si>
  <si>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</si>
  <si>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</si>
  <si>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</si>
  <si>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</si>
  <si>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</si>
  <si>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</si>
  <si>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</si>
  <si>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</si>
  <si>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</si>
  <si>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</si>
  <si>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</si>
  <si>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</si>
  <si>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</si>
  <si>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</si>
  <si>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</si>
  <si>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</si>
  <si>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</si>
  <si>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</si>
  <si>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</si>
  <si>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</si>
  <si>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</si>
  <si>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</si>
  <si>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</si>
  <si>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</si>
  <si>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Janaseva Sahakari Bank ( Bhaynder (East) Branch ) - MR ASHOK K VAJPAI / MRS BABITA A VAJPAI</t>
  </si>
  <si>
    <t>Agree SBUA</t>
  </si>
  <si>
    <t>SBUA</t>
  </si>
  <si>
    <t>rate on SBUA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</si>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</sst>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315305</xdr:colOff>
      <xdr:row>42</xdr:row>
      <xdr:rowOff>143948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8B0D5-BD83-4CF4-8442-B5070D0F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20905" cy="7687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15</xdr:col>
      <xdr:colOff>58235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7F88BF-6D6C-4B65-86A8-C03D0C450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" y="0"/>
          <a:ext cx="7773485" cy="9126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44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57947-C957-4AE6-BF24-F388A356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38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E004ED-CAEA-4CFA-B1A2-7E84662A8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173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39</xdr:row>
      <xdr:rowOff>143859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2F59A-C91E-44A3-9992-A99C0463F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049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46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BC652-DE91-4C76-8949-0B5A9B99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7430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0</xdr:rowOff>
    </xdr:from>
    <xdr:to>
      <xdr:col>21</xdr:col>
      <xdr:colOff>534623</xdr:colOff>
      <xdr:row>38</xdr:row>
      <xdr:rowOff>67695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AB76B1-877A-4822-8DD5-178CAADBF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0"/>
          <a:ext cx="8764223" cy="7306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5EC6A-2D9F-4B24-BFCC-E97131D8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563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B71C4-60CF-422A-9BB3-12CBCAE7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3826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372548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3A07F-1840-4EDA-9114-39913DF0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87748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R32" sqref="R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500</v>
      </c>
      <c r="C3" s="4">
        <f>B3*1.2</f>
        <v>600</v>
      </c>
      <c r="D3" s="4">
        <f t="shared" ref="D3:D14" si="2">C3*1.2</f>
        <v>720</v>
      </c>
      <c r="E3" s="5">
        <f t="shared" ref="E3:E14" si="3">R3</f>
        <v>8500000</v>
      </c>
      <c r="F3" s="9">
        <f t="shared" ref="F3:F14" si="4">ROUND((E3/B3),0)</f>
        <v>17000</v>
      </c>
      <c r="G3" s="9">
        <f t="shared" ref="G3:G14" si="5">ROUND((E3/C3),0)</f>
        <v>14167</v>
      </c>
      <c r="H3" s="9">
        <f t="shared" ref="H3:H14" si="6">ROUND((E3/D3),0)</f>
        <v>11806</v>
      </c>
      <c r="I3" s="4" t="e">
        <f>#REF!</f>
        <v>#REF!</v>
      </c>
      <c r="J3" s="4">
        <f t="shared" ref="J3:J14" si="7">S3</f>
        <v>0</v>
      </c>
      <c r="O3">
        <v>720</v>
      </c>
      <c r="P3">
        <f t="shared" ref="P3:Q14" si="8">O3/1.2</f>
        <v>600</v>
      </c>
      <c r="Q3">
        <f t="shared" si="8"/>
        <v>500</v>
      </c>
      <c r="R3" s="2">
        <v>8500000</v>
      </c>
    </row>
    <row r="4" spans="1:20" x14ac:dyDescent="0.25">
      <c r="A4" s="4">
        <f t="shared" ref="A4:A9" si="9">N4</f>
        <v>0</v>
      </c>
      <c r="B4" s="4">
        <f t="shared" ref="B4:B9" si="10">Q4</f>
        <v>480</v>
      </c>
      <c r="C4" s="4">
        <f t="shared" ref="C4:C9" si="11">B4*1.2</f>
        <v>576</v>
      </c>
      <c r="D4" s="4">
        <f t="shared" ref="D4:D9" si="12">C4*1.2</f>
        <v>691.19999999999993</v>
      </c>
      <c r="E4" s="5">
        <f t="shared" ref="E4:E9" si="13">R4</f>
        <v>6000000</v>
      </c>
      <c r="F4" s="9">
        <f t="shared" ref="F4:F9" si="14">ROUND((E4/B4),0)</f>
        <v>12500</v>
      </c>
      <c r="G4" s="9">
        <f t="shared" ref="G4:G9" si="15">ROUND((E4/C4),0)</f>
        <v>10417</v>
      </c>
      <c r="H4" s="9">
        <f t="shared" ref="H4:H9" si="16">ROUND((E4/D4),0)</f>
        <v>8681</v>
      </c>
      <c r="I4" s="4" t="e">
        <f>#REF!</f>
        <v>#REF!</v>
      </c>
      <c r="J4" s="4">
        <f t="shared" ref="J4:J9" si="17">S4</f>
        <v>0</v>
      </c>
      <c r="O4">
        <v>0</v>
      </c>
      <c r="P4">
        <v>576</v>
      </c>
      <c r="Q4">
        <f t="shared" ref="Q4:Q9" si="18">P4/1.2</f>
        <v>480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503.47222222222229</v>
      </c>
      <c r="C5" s="4">
        <f t="shared" si="11"/>
        <v>604.16666666666674</v>
      </c>
      <c r="D5" s="4">
        <f t="shared" si="12"/>
        <v>725.00000000000011</v>
      </c>
      <c r="E5" s="5">
        <f t="shared" si="13"/>
        <v>6500000</v>
      </c>
      <c r="F5" s="9">
        <f t="shared" si="14"/>
        <v>12910</v>
      </c>
      <c r="G5" s="9">
        <f t="shared" si="15"/>
        <v>10759</v>
      </c>
      <c r="H5" s="9">
        <f t="shared" si="16"/>
        <v>8966</v>
      </c>
      <c r="I5" s="4" t="e">
        <f>#REF!</f>
        <v>#REF!</v>
      </c>
      <c r="J5" s="4">
        <f t="shared" si="17"/>
        <v>0</v>
      </c>
      <c r="O5">
        <v>725</v>
      </c>
      <c r="P5">
        <f t="shared" ref="P4:P9" si="19">O5/1.2</f>
        <v>604.16666666666674</v>
      </c>
      <c r="Q5">
        <f t="shared" si="18"/>
        <v>503.47222222222229</v>
      </c>
      <c r="R5" s="2">
        <v>6500000</v>
      </c>
    </row>
    <row r="6" spans="1:20" s="44" customFormat="1" x14ac:dyDescent="0.25">
      <c r="A6" s="45">
        <f t="shared" si="9"/>
        <v>0</v>
      </c>
      <c r="B6" s="45">
        <f t="shared" si="10"/>
        <v>480</v>
      </c>
      <c r="C6" s="45">
        <f t="shared" si="11"/>
        <v>576</v>
      </c>
      <c r="D6" s="45">
        <f t="shared" si="12"/>
        <v>691.19999999999993</v>
      </c>
      <c r="E6" s="46">
        <f t="shared" si="13"/>
        <v>7500000</v>
      </c>
      <c r="F6" s="45">
        <f t="shared" si="14"/>
        <v>15625</v>
      </c>
      <c r="G6" s="45">
        <f t="shared" si="15"/>
        <v>13021</v>
      </c>
      <c r="H6" s="45">
        <f t="shared" si="16"/>
        <v>10851</v>
      </c>
      <c r="I6" s="45" t="e">
        <f>#REF!</f>
        <v>#REF!</v>
      </c>
      <c r="J6" s="45">
        <f t="shared" si="17"/>
        <v>0</v>
      </c>
      <c r="O6" s="44">
        <v>0</v>
      </c>
      <c r="P6" s="44">
        <v>576</v>
      </c>
      <c r="Q6" s="44">
        <f t="shared" si="18"/>
        <v>480</v>
      </c>
      <c r="R6" s="47">
        <v>7500000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N10" s="44"/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770.83333333333337</v>
      </c>
      <c r="C16" s="45">
        <f>B16*1.2</f>
        <v>925</v>
      </c>
      <c r="D16" s="45">
        <f t="shared" ref="D16:D28" si="34">C16*1.2</f>
        <v>1110</v>
      </c>
      <c r="E16" s="46">
        <f t="shared" ref="E16:E28" si="35">R16</f>
        <v>15000000</v>
      </c>
      <c r="F16" s="45">
        <f t="shared" ref="F16:F28" si="36">ROUND((E16/B16),0)</f>
        <v>19459</v>
      </c>
      <c r="G16" s="45">
        <f t="shared" ref="G16:G28" si="37">ROUND((E16/C16),0)</f>
        <v>16216</v>
      </c>
      <c r="H16" s="45">
        <f t="shared" ref="H16:H28" si="38">ROUND((E16/D16),0)</f>
        <v>13514</v>
      </c>
      <c r="I16" s="45" t="e">
        <f>#REF!</f>
        <v>#REF!</v>
      </c>
      <c r="J16" s="45">
        <f t="shared" ref="J16:J28" si="39">S16</f>
        <v>0</v>
      </c>
      <c r="O16" s="44">
        <v>1110</v>
      </c>
      <c r="P16" s="44">
        <f t="shared" ref="P16:Q28" si="40">O16/1.2</f>
        <v>925</v>
      </c>
      <c r="Q16" s="44">
        <f t="shared" si="40"/>
        <v>770.83333333333337</v>
      </c>
      <c r="R16" s="47">
        <v>15000000</v>
      </c>
    </row>
    <row r="17" spans="1:24" x14ac:dyDescent="0.25">
      <c r="A17" s="4">
        <f t="shared" si="32"/>
        <v>0</v>
      </c>
      <c r="B17" s="4">
        <f t="shared" si="33"/>
        <v>447.91666666666669</v>
      </c>
      <c r="C17" s="4">
        <f t="shared" ref="C17:C28" si="41">B17*1.2</f>
        <v>537.5</v>
      </c>
      <c r="D17" s="4">
        <f t="shared" si="34"/>
        <v>645</v>
      </c>
      <c r="E17" s="5">
        <f t="shared" si="35"/>
        <v>7500000</v>
      </c>
      <c r="F17" s="9">
        <f t="shared" si="36"/>
        <v>16744</v>
      </c>
      <c r="G17" s="9">
        <f t="shared" si="37"/>
        <v>13953</v>
      </c>
      <c r="H17" s="9">
        <f t="shared" si="38"/>
        <v>11628</v>
      </c>
      <c r="I17" s="4" t="e">
        <f>#REF!</f>
        <v>#REF!</v>
      </c>
      <c r="J17" s="4">
        <f t="shared" si="39"/>
        <v>0</v>
      </c>
      <c r="O17">
        <v>645</v>
      </c>
      <c r="P17">
        <f t="shared" si="40"/>
        <v>537.5</v>
      </c>
      <c r="Q17">
        <f t="shared" si="40"/>
        <v>447.91666666666669</v>
      </c>
      <c r="R17" s="2">
        <v>7500000</v>
      </c>
    </row>
    <row r="18" spans="1:24" x14ac:dyDescent="0.25">
      <c r="A18" s="4">
        <f t="shared" si="32"/>
        <v>0</v>
      </c>
      <c r="B18" s="4">
        <f t="shared" si="33"/>
        <v>564.16666666666674</v>
      </c>
      <c r="C18" s="4">
        <f t="shared" si="41"/>
        <v>677.00000000000011</v>
      </c>
      <c r="D18" s="4">
        <f t="shared" si="34"/>
        <v>812.40000000000009</v>
      </c>
      <c r="E18" s="5">
        <f t="shared" si="35"/>
        <v>7200000</v>
      </c>
      <c r="F18" s="9">
        <f t="shared" si="36"/>
        <v>12762</v>
      </c>
      <c r="G18" s="9">
        <f t="shared" si="37"/>
        <v>10635</v>
      </c>
      <c r="H18" s="9">
        <f t="shared" si="38"/>
        <v>8863</v>
      </c>
      <c r="I18" s="4" t="e">
        <f>#REF!</f>
        <v>#REF!</v>
      </c>
      <c r="J18" s="4">
        <f t="shared" si="39"/>
        <v>0</v>
      </c>
      <c r="O18">
        <v>0</v>
      </c>
      <c r="P18">
        <v>677</v>
      </c>
      <c r="Q18">
        <f t="shared" si="40"/>
        <v>564.16666666666674</v>
      </c>
      <c r="R18" s="2">
        <v>7200000</v>
      </c>
    </row>
    <row r="19" spans="1:24" x14ac:dyDescent="0.25">
      <c r="A19" s="4">
        <f t="shared" si="32"/>
        <v>0</v>
      </c>
      <c r="B19" s="4">
        <f t="shared" si="33"/>
        <v>600</v>
      </c>
      <c r="C19" s="4">
        <f t="shared" si="41"/>
        <v>720</v>
      </c>
      <c r="D19" s="4">
        <f t="shared" si="34"/>
        <v>864</v>
      </c>
      <c r="E19" s="5">
        <f t="shared" si="35"/>
        <v>9000000</v>
      </c>
      <c r="F19" s="9">
        <f t="shared" si="36"/>
        <v>15000</v>
      </c>
      <c r="G19" s="9">
        <f t="shared" si="37"/>
        <v>12500</v>
      </c>
      <c r="H19" s="9">
        <f t="shared" si="38"/>
        <v>10417</v>
      </c>
      <c r="I19" s="4" t="e">
        <f>#REF!</f>
        <v>#REF!</v>
      </c>
      <c r="J19" s="4">
        <f t="shared" si="39"/>
        <v>0</v>
      </c>
      <c r="O19">
        <v>0</v>
      </c>
      <c r="P19">
        <v>720</v>
      </c>
      <c r="Q19">
        <f t="shared" si="40"/>
        <v>600</v>
      </c>
      <c r="R19" s="2">
        <v>9000000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10000000</v>
      </c>
      <c r="F20" s="9">
        <f t="shared" si="36"/>
        <v>15385</v>
      </c>
      <c r="G20" s="9">
        <f t="shared" si="37"/>
        <v>12821</v>
      </c>
      <c r="H20" s="9">
        <f t="shared" si="38"/>
        <v>10684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10000000</v>
      </c>
    </row>
    <row r="21" spans="1:24" x14ac:dyDescent="0.25">
      <c r="A21" s="4">
        <f t="shared" si="32"/>
        <v>0</v>
      </c>
      <c r="B21" s="4">
        <f t="shared" si="33"/>
        <v>520</v>
      </c>
      <c r="C21" s="4">
        <f t="shared" si="41"/>
        <v>624</v>
      </c>
      <c r="D21" s="4">
        <f t="shared" si="34"/>
        <v>748.8</v>
      </c>
      <c r="E21" s="5">
        <f t="shared" si="35"/>
        <v>8200000</v>
      </c>
      <c r="F21" s="9">
        <f t="shared" si="36"/>
        <v>15769</v>
      </c>
      <c r="G21" s="9">
        <f t="shared" si="37"/>
        <v>13141</v>
      </c>
      <c r="H21" s="9">
        <f t="shared" si="38"/>
        <v>10951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520</v>
      </c>
      <c r="R21" s="2">
        <v>8200000</v>
      </c>
    </row>
    <row r="22" spans="1:24" x14ac:dyDescent="0.25">
      <c r="A22" s="4">
        <f t="shared" ref="A22:A24" si="42">N22</f>
        <v>0</v>
      </c>
      <c r="B22" s="4">
        <f t="shared" ref="B22:B24" si="43">Q22</f>
        <v>750</v>
      </c>
      <c r="C22" s="4">
        <f t="shared" ref="C22:C24" si="44">B22*1.2</f>
        <v>900</v>
      </c>
      <c r="D22" s="4">
        <f t="shared" ref="D22:D24" si="45">C22*1.2</f>
        <v>1080</v>
      </c>
      <c r="E22" s="5">
        <f t="shared" ref="E22:E24" si="46">R22</f>
        <v>12500000</v>
      </c>
      <c r="F22" s="9">
        <f t="shared" ref="F22:F24" si="47">ROUND((E22/B22),0)</f>
        <v>16667</v>
      </c>
      <c r="G22" s="9">
        <f t="shared" ref="G22:G24" si="48">ROUND((E22/C22),0)</f>
        <v>13889</v>
      </c>
      <c r="H22" s="9">
        <f t="shared" ref="H22:H24" si="49">ROUND((E22/D22),0)</f>
        <v>11574</v>
      </c>
      <c r="I22" s="4" t="e">
        <f>#REF!</f>
        <v>#REF!</v>
      </c>
      <c r="J22" s="4">
        <f t="shared" ref="J22:J24" si="50">S22</f>
        <v>0</v>
      </c>
      <c r="O22">
        <v>1080</v>
      </c>
      <c r="P22">
        <f t="shared" ref="P22:P24" si="51">O22/1.2</f>
        <v>900</v>
      </c>
      <c r="Q22">
        <f t="shared" ref="Q22:Q24" si="52">P22/1.2</f>
        <v>750</v>
      </c>
      <c r="R22" s="2">
        <v>12500000</v>
      </c>
    </row>
    <row r="23" spans="1:24" s="44" customFormat="1" x14ac:dyDescent="0.25">
      <c r="A23" s="45">
        <f t="shared" si="42"/>
        <v>0</v>
      </c>
      <c r="B23" s="45">
        <f t="shared" si="43"/>
        <v>355.5555555555556</v>
      </c>
      <c r="C23" s="45">
        <f t="shared" si="44"/>
        <v>426.66666666666669</v>
      </c>
      <c r="D23" s="45">
        <f t="shared" si="45"/>
        <v>512</v>
      </c>
      <c r="E23" s="46">
        <f t="shared" si="46"/>
        <v>7500000</v>
      </c>
      <c r="F23" s="45">
        <f t="shared" si="47"/>
        <v>21094</v>
      </c>
      <c r="G23" s="45">
        <f t="shared" si="48"/>
        <v>17578</v>
      </c>
      <c r="H23" s="45">
        <f t="shared" si="49"/>
        <v>14648</v>
      </c>
      <c r="I23" s="45" t="e">
        <f>#REF!</f>
        <v>#REF!</v>
      </c>
      <c r="J23" s="45">
        <f t="shared" si="50"/>
        <v>0</v>
      </c>
      <c r="O23" s="44">
        <v>512</v>
      </c>
      <c r="P23" s="44">
        <f t="shared" si="51"/>
        <v>426.66666666666669</v>
      </c>
      <c r="Q23" s="44">
        <f t="shared" si="52"/>
        <v>355.5555555555556</v>
      </c>
      <c r="R23" s="47">
        <v>7500000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12200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9700</v>
      </c>
      <c r="X31" s="22"/>
    </row>
    <row r="32" spans="1:24" ht="15.75" x14ac:dyDescent="0.25">
      <c r="E32" t="s">
        <v>38</v>
      </c>
      <c r="F32" s="7">
        <v>720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26</v>
      </c>
      <c r="X33" s="25">
        <v>2024</v>
      </c>
    </row>
    <row r="34" spans="15:25" ht="15.75" x14ac:dyDescent="0.25">
      <c r="O34" s="44"/>
      <c r="S34" s="10"/>
      <c r="T34" s="10"/>
      <c r="U34" s="17" t="s">
        <v>18</v>
      </c>
      <c r="V34" s="23"/>
      <c r="W34" s="24">
        <f>W35-W33</f>
        <v>34</v>
      </c>
      <c r="X34" s="24">
        <v>1998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39</v>
      </c>
      <c r="X36" s="24"/>
    </row>
    <row r="37" spans="15:25" ht="15.75" x14ac:dyDescent="0.25">
      <c r="U37" s="17"/>
      <c r="V37" s="26"/>
      <c r="W37" s="27">
        <f>W36%</f>
        <v>0.39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1525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9700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11225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39</v>
      </c>
      <c r="V44" s="30"/>
      <c r="W44" s="25">
        <v>720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8082000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7273800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6465600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1800000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16837.5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6" sqref="P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5:T19"/>
  <sheetViews>
    <sheetView zoomScaleNormal="100" workbookViewId="0">
      <selection activeCell="U17" sqref="U17"/>
    </sheetView>
  </sheetViews>
  <sheetFormatPr defaultRowHeight="15" x14ac:dyDescent="0.25"/>
  <sheetData>
    <row r="15" spans="19:20" x14ac:dyDescent="0.25">
      <c r="S15">
        <v>66.91</v>
      </c>
      <c r="T15">
        <f>S15*10.764</f>
        <v>720.2192399999999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1:R21"/>
  <sheetViews>
    <sheetView topLeftCell="A7" zoomScaleNormal="100" workbookViewId="0">
      <selection activeCell="U24" sqref="U24"/>
    </sheetView>
  </sheetViews>
  <sheetFormatPr defaultRowHeight="15" x14ac:dyDescent="0.25"/>
  <sheetData>
    <row r="21" spans="17:18" x14ac:dyDescent="0.25">
      <c r="Q21">
        <v>53.53</v>
      </c>
      <c r="R21">
        <f>Q21*10.764</f>
        <v>576.19691999999998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0" sqref="W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4"/>
  <sheetViews>
    <sheetView workbookViewId="0">
      <selection activeCell="U26" sqref="U26"/>
    </sheetView>
  </sheetViews>
  <sheetFormatPr defaultRowHeight="15" x14ac:dyDescent="0.25"/>
  <sheetData>
    <row r="1" spans="1:19" x14ac:dyDescent="0.25">
      <c r="A1" s="6"/>
    </row>
    <row r="14" spans="1:19" x14ac:dyDescent="0.25">
      <c r="R14">
        <v>53.53</v>
      </c>
      <c r="S14">
        <f>R14*10.764</f>
        <v>576.19691999999998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1" sqref="Q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2024-05-21T06:34:11Z</dcterms:modified>
</cp:coreProperties>
</file>