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Uttam Waghmare\"/>
    </mc:Choice>
  </mc:AlternateContent>
  <bookViews>
    <workbookView xWindow="0" yWindow="0" windowWidth="15360" windowHeight="7650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MB" sheetId="37" r:id="rId8"/>
    <sheet name="Sheet5" sheetId="38" r:id="rId9"/>
    <sheet name="Sheet6" sheetId="39" r:id="rId10"/>
    <sheet name="Sheet7" sheetId="40" r:id="rId11"/>
    <sheet name="Sheet8" sheetId="4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7" l="1"/>
  <c r="F36" i="37"/>
  <c r="D27" i="23"/>
  <c r="C18" i="25" l="1"/>
  <c r="F20" i="37" l="1"/>
  <c r="F18" i="37"/>
  <c r="F19" i="37"/>
  <c r="F17" i="37"/>
  <c r="F15" i="37"/>
  <c r="F14" i="37"/>
  <c r="F13" i="37"/>
  <c r="F4" i="37"/>
  <c r="F5" i="37"/>
  <c r="F6" i="37"/>
  <c r="F7" i="37"/>
  <c r="F8" i="37"/>
  <c r="F9" i="37"/>
  <c r="F12" i="37"/>
  <c r="F3" i="37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I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  <c r="F10" i="37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<sst xmlns="http://schemas.openxmlformats.org/spreadsheetml/2006/main" count="129" uniqueCount="99">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</sst>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Border="1"/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0" fillId="0" borderId="8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7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51</xdr:row>
      <xdr:rowOff>47625</xdr:rowOff>
    </xdr:from>
    <xdr:to>
      <xdr:col>9</xdr:col>
      <xdr:colOff>561975</xdr:colOff>
      <xdr:row>69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96425"/>
          <a:ext cx="5734050" cy="3409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9</xdr:col>
      <xdr:colOff>561975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66675</xdr:rowOff>
    </xdr:from>
    <xdr:to>
      <xdr:col>9</xdr:col>
      <xdr:colOff>561975</xdr:colOff>
      <xdr:row>18</xdr:row>
      <xdr:rowOff>161925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5734050" cy="3524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710937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27635</v>
      </c>
      <c r="F2" s="75"/>
      <c r="G2" s="127" t="s">
        <v>76</v>
      </c>
      <c r="H2" s="128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25600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25600</v>
      </c>
      <c r="D5" s="57" t="s">
        <v>61</v>
      </c>
      <c r="E5" s="58">
        <f>ROUND(C5/10.764,0)</f>
        <v>2378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3090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22510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/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22510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25600</v>
      </c>
      <c r="D10" s="57" t="s">
        <v>61</v>
      </c>
      <c r="E10" s="58">
        <f>ROUND(C10/10.764,0)</f>
        <v>2378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876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2083128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C16*2000</f>
        <v>1752000</v>
      </c>
      <c r="D18" s="75"/>
      <c r="E18" s="61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126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9"/>
      <c r="L1" s="129"/>
      <c r="M1" s="129"/>
      <c r="N1" s="129"/>
      <c r="O1" s="129"/>
      <c r="P1" s="129"/>
      <c r="Q1" s="129"/>
      <c r="R1" s="12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zoomScaleNormal="100" workbookViewId="0">
      <selection activeCell="F20" sqref="F20"/>
    </sheetView>
  </sheetViews>
  <sheetFormatPr defaultRowHeight="15"/>
  <cols>
    <col min="1" max="1" width="21.7109375" bestFit="1" customWidth="1"/>
    <col min="2" max="2" width="15.28515625" bestFit="1" customWidth="1"/>
    <col min="3" max="3" width="28.8554687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120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1500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3500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876</v>
      </c>
      <c r="D18" s="76"/>
      <c r="E18" s="77"/>
      <c r="F18" s="78"/>
      <c r="G18" s="78"/>
    </row>
    <row r="19" spans="1:7">
      <c r="A19" s="15"/>
      <c r="B19" s="6"/>
      <c r="C19" s="30">
        <f>C18*C16</f>
        <v>3066000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2621430</v>
      </c>
      <c r="C20" s="31">
        <f>C19*95%</f>
        <v>2912700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2452800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1752000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6387.5</v>
      </c>
      <c r="D25" s="31"/>
    </row>
    <row r="26" spans="1:7">
      <c r="C26" s="31"/>
      <c r="D26" s="31"/>
    </row>
    <row r="27" spans="1:7">
      <c r="C27" s="31">
        <v>81.42</v>
      </c>
      <c r="D27" s="131">
        <f>C27*10.764</f>
        <v>876.40487999999993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5">
      <c r="C33"/>
      <c r="D33"/>
    </row>
    <row r="34" spans="1:5">
      <c r="C34" s="130"/>
      <c r="D34" s="130"/>
    </row>
    <row r="35" spans="1:5">
      <c r="C35" s="121"/>
      <c r="D35" s="121"/>
    </row>
    <row r="36" spans="1:5">
      <c r="C36" s="122"/>
      <c r="D36" s="122"/>
    </row>
    <row r="37" spans="1:5">
      <c r="C37" s="122"/>
      <c r="D37" s="122"/>
    </row>
    <row r="38" spans="1:5">
      <c r="C38" s="122"/>
      <c r="D38" s="122"/>
    </row>
    <row r="39" spans="1:5">
      <c r="C39" s="122"/>
      <c r="D39" s="121"/>
      <c r="E39" s="119"/>
    </row>
    <row r="40" spans="1:5">
      <c r="C40" s="121"/>
      <c r="D40" s="121"/>
    </row>
    <row r="43" spans="1:5">
      <c r="C43" s="25"/>
    </row>
    <row r="44" spans="1:5">
      <c r="C44" s="130"/>
      <c r="D44" s="130"/>
    </row>
    <row r="45" spans="1:5">
      <c r="C45" s="121"/>
      <c r="D45" s="121"/>
    </row>
    <row r="46" spans="1:5">
      <c r="A46" s="36"/>
      <c r="C46" s="122"/>
      <c r="D46" s="122"/>
      <c r="E46" s="118"/>
    </row>
    <row r="47" spans="1:5">
      <c r="C47" s="122"/>
      <c r="D47" s="122"/>
      <c r="E47" s="118"/>
    </row>
    <row r="48" spans="1:5">
      <c r="C48" s="122"/>
      <c r="D48" s="122"/>
      <c r="E48" s="118"/>
    </row>
    <row r="49" spans="1:5">
      <c r="C49" s="122"/>
      <c r="D49" s="121"/>
      <c r="E49" s="118"/>
    </row>
    <row r="50" spans="1:5">
      <c r="C50" s="121"/>
      <c r="D50" s="123"/>
    </row>
    <row r="53" spans="1:5">
      <c r="C53" s="124"/>
      <c r="D53" s="124"/>
    </row>
    <row r="54" spans="1:5">
      <c r="C54" s="124"/>
      <c r="D54" s="124"/>
    </row>
    <row r="55" spans="1:5">
      <c r="C55" s="124"/>
      <c r="D55" s="125"/>
    </row>
    <row r="58" spans="1:5">
      <c r="C58" s="25"/>
      <c r="D58" s="25"/>
    </row>
    <row r="59" spans="1:5" ht="15.75">
      <c r="A59" s="37"/>
      <c r="E59" s="118"/>
    </row>
    <row r="60" spans="1:5" ht="15.75">
      <c r="A60" s="37"/>
    </row>
    <row r="61" spans="1:5" ht="15.75">
      <c r="A61" s="37"/>
    </row>
    <row r="62" spans="1:5" ht="15.75">
      <c r="A62" s="37"/>
    </row>
    <row r="63" spans="1:5" ht="15.75">
      <c r="A63" s="37"/>
    </row>
    <row r="64" spans="1:5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2">
    <mergeCell ref="C34:D34"/>
    <mergeCell ref="C44:D4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70" zoomScaleNormal="70" workbookViewId="0">
      <selection activeCell="H25" sqref="H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0">O10/1.2</f>
        <v>0</v>
      </c>
      <c r="Q10" s="75">
        <f t="shared" ref="Q10" si="11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2">O11/1.2</f>
        <v>0</v>
      </c>
      <c r="Q11">
        <f t="shared" ref="Q11" si="13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4">O12/1.2</f>
        <v>0</v>
      </c>
      <c r="Q12">
        <f t="shared" ref="Q12" si="15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6">N16</f>
        <v>0</v>
      </c>
      <c r="B16" s="4">
        <f t="shared" ref="B16:B19" si="17">Q16</f>
        <v>791.66666666666674</v>
      </c>
      <c r="C16" s="4">
        <f t="shared" ref="C16:C19" si="18">B16*1.2</f>
        <v>950</v>
      </c>
      <c r="D16" s="4">
        <f t="shared" ref="D16:D19" si="19">C16*1.2</f>
        <v>1140</v>
      </c>
      <c r="E16" s="5">
        <f t="shared" ref="E16:E19" si="20">R16</f>
        <v>3700000</v>
      </c>
      <c r="F16" s="4">
        <f t="shared" ref="F16:F19" si="21">ROUND((E16/B16),0)</f>
        <v>4674</v>
      </c>
      <c r="G16" s="4">
        <f t="shared" ref="G16:G19" si="22">ROUND((E16/C16),0)</f>
        <v>3895</v>
      </c>
      <c r="H16" s="4">
        <f t="shared" ref="H16:H19" si="23">ROUND((E16/D16),0)</f>
        <v>3246</v>
      </c>
      <c r="I16" s="4">
        <f t="shared" ref="I16:J19" si="24">T16</f>
        <v>0</v>
      </c>
      <c r="J16" s="4">
        <f t="shared" si="24"/>
        <v>0</v>
      </c>
      <c r="O16">
        <v>0</v>
      </c>
      <c r="P16">
        <v>950</v>
      </c>
      <c r="Q16">
        <f t="shared" ref="Q16:Q18" si="25">P16/1.2</f>
        <v>791.66666666666674</v>
      </c>
      <c r="R16" s="2">
        <v>3700000</v>
      </c>
      <c r="S16" s="2"/>
    </row>
    <row r="17" spans="1:19">
      <c r="A17" s="4">
        <f t="shared" si="16"/>
        <v>0</v>
      </c>
      <c r="B17" s="4">
        <f t="shared" si="17"/>
        <v>750</v>
      </c>
      <c r="C17" s="4">
        <f t="shared" si="18"/>
        <v>900</v>
      </c>
      <c r="D17" s="4">
        <f t="shared" si="19"/>
        <v>1080</v>
      </c>
      <c r="E17" s="5">
        <f t="shared" si="20"/>
        <v>3700000</v>
      </c>
      <c r="F17" s="4">
        <f t="shared" si="21"/>
        <v>4933</v>
      </c>
      <c r="G17" s="4">
        <f t="shared" si="22"/>
        <v>4111</v>
      </c>
      <c r="H17" s="4">
        <f t="shared" si="23"/>
        <v>3426</v>
      </c>
      <c r="I17" s="4">
        <f t="shared" si="24"/>
        <v>0</v>
      </c>
      <c r="J17" s="4">
        <f t="shared" si="24"/>
        <v>0</v>
      </c>
      <c r="O17">
        <v>0</v>
      </c>
      <c r="P17">
        <v>900</v>
      </c>
      <c r="Q17">
        <f t="shared" si="25"/>
        <v>750</v>
      </c>
      <c r="R17" s="2">
        <v>3700000</v>
      </c>
      <c r="S17" s="2"/>
    </row>
    <row r="18" spans="1:19">
      <c r="A18" s="4">
        <f t="shared" si="16"/>
        <v>0</v>
      </c>
      <c r="B18" s="4">
        <f t="shared" si="17"/>
        <v>1000</v>
      </c>
      <c r="C18" s="4">
        <f t="shared" si="18"/>
        <v>1200</v>
      </c>
      <c r="D18" s="4">
        <f t="shared" si="19"/>
        <v>1440</v>
      </c>
      <c r="E18" s="5">
        <f t="shared" si="20"/>
        <v>3500000</v>
      </c>
      <c r="F18" s="4">
        <f t="shared" si="21"/>
        <v>3500</v>
      </c>
      <c r="G18" s="4">
        <f t="shared" si="22"/>
        <v>2917</v>
      </c>
      <c r="H18" s="4">
        <f t="shared" si="23"/>
        <v>2431</v>
      </c>
      <c r="I18" s="4">
        <f t="shared" si="24"/>
        <v>0</v>
      </c>
      <c r="J18" s="4">
        <f t="shared" si="24"/>
        <v>0</v>
      </c>
      <c r="O18">
        <v>0</v>
      </c>
      <c r="P18">
        <v>1200</v>
      </c>
      <c r="Q18">
        <f t="shared" si="25"/>
        <v>1000</v>
      </c>
      <c r="R18" s="2">
        <v>3500000</v>
      </c>
      <c r="S18" s="2"/>
    </row>
    <row r="19" spans="1:19">
      <c r="A19" s="4">
        <f t="shared" si="16"/>
        <v>0</v>
      </c>
      <c r="B19" s="4">
        <f t="shared" si="17"/>
        <v>0</v>
      </c>
      <c r="C19" s="4">
        <f t="shared" si="18"/>
        <v>0</v>
      </c>
      <c r="D19" s="4">
        <f t="shared" si="19"/>
        <v>0</v>
      </c>
      <c r="E19" s="5">
        <f t="shared" si="20"/>
        <v>0</v>
      </c>
      <c r="F19" s="4" t="e">
        <f t="shared" si="21"/>
        <v>#DIV/0!</v>
      </c>
      <c r="G19" s="4" t="e">
        <f t="shared" si="22"/>
        <v>#DIV/0!</v>
      </c>
      <c r="H19" s="4" t="e">
        <f t="shared" si="23"/>
        <v>#DIV/0!</v>
      </c>
      <c r="I19" s="4">
        <f t="shared" si="24"/>
        <v>0</v>
      </c>
      <c r="J19" s="4">
        <f t="shared" si="24"/>
        <v>0</v>
      </c>
      <c r="O19" s="75">
        <v>0</v>
      </c>
      <c r="P19" s="75">
        <f>O19/1.2</f>
        <v>0</v>
      </c>
      <c r="Q19" s="75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53" zoomScale="85" zoomScaleNormal="85" workbookViewId="0">
      <selection activeCell="M74" sqref="M7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8"/>
  <sheetViews>
    <sheetView tabSelected="1" topLeftCell="A25" zoomScaleNormal="100" workbookViewId="0">
      <selection activeCell="I36" sqref="I36"/>
    </sheetView>
  </sheetViews>
  <sheetFormatPr defaultRowHeight="15"/>
  <cols>
    <col min="6" max="6" width="19" customWidth="1"/>
  </cols>
  <sheetData>
    <row r="3" spans="4:6">
      <c r="D3">
        <v>12.7</v>
      </c>
      <c r="E3">
        <v>15.6</v>
      </c>
      <c r="F3">
        <f>E3*D3</f>
        <v>198.11999999999998</v>
      </c>
    </row>
    <row r="4" spans="4:6">
      <c r="D4">
        <v>12.7</v>
      </c>
      <c r="E4">
        <v>9</v>
      </c>
      <c r="F4" s="118">
        <f t="shared" ref="F4:F9" si="0">E4*D4</f>
        <v>114.3</v>
      </c>
    </row>
    <row r="5" spans="4:6">
      <c r="D5">
        <v>12.4</v>
      </c>
      <c r="E5">
        <v>9</v>
      </c>
      <c r="F5" s="118">
        <f t="shared" si="0"/>
        <v>111.60000000000001</v>
      </c>
    </row>
    <row r="6" spans="4:6">
      <c r="D6">
        <v>12.8</v>
      </c>
      <c r="E6">
        <v>9.4</v>
      </c>
      <c r="F6" s="118">
        <f t="shared" si="0"/>
        <v>120.32000000000001</v>
      </c>
    </row>
    <row r="7" spans="4:6">
      <c r="D7">
        <v>5.7</v>
      </c>
      <c r="E7">
        <v>3</v>
      </c>
      <c r="F7" s="118">
        <f t="shared" si="0"/>
        <v>17.100000000000001</v>
      </c>
    </row>
    <row r="8" spans="4:6">
      <c r="D8">
        <v>6.7</v>
      </c>
      <c r="E8">
        <v>3.2</v>
      </c>
      <c r="F8" s="118">
        <f t="shared" si="0"/>
        <v>21.44</v>
      </c>
    </row>
    <row r="9" spans="4:6">
      <c r="D9">
        <v>8.3000000000000007</v>
      </c>
      <c r="E9">
        <v>3</v>
      </c>
      <c r="F9" s="118">
        <f t="shared" si="0"/>
        <v>24.900000000000002</v>
      </c>
    </row>
    <row r="10" spans="4:6">
      <c r="F10" s="119">
        <f ca="1">SUM(F3:F12)</f>
        <v>895.78000000000009</v>
      </c>
    </row>
    <row r="12" spans="4:6">
      <c r="D12">
        <v>18</v>
      </c>
      <c r="E12">
        <v>16</v>
      </c>
      <c r="F12" s="119">
        <f>E12*D12</f>
        <v>288</v>
      </c>
    </row>
    <row r="13" spans="4:6">
      <c r="D13">
        <v>12.9</v>
      </c>
      <c r="E13">
        <v>9.1</v>
      </c>
      <c r="F13" s="118">
        <f>E13*D13</f>
        <v>117.39</v>
      </c>
    </row>
    <row r="14" spans="4:6">
      <c r="D14">
        <v>12.9</v>
      </c>
      <c r="E14">
        <v>12.3</v>
      </c>
      <c r="F14" s="118">
        <f>E14*D14</f>
        <v>158.67000000000002</v>
      </c>
    </row>
    <row r="15" spans="4:6">
      <c r="F15" s="118">
        <f>SUM(F13:F14)</f>
        <v>276.06</v>
      </c>
    </row>
    <row r="17" spans="4:6">
      <c r="D17">
        <v>12.9</v>
      </c>
      <c r="E17">
        <v>33.299999999999997</v>
      </c>
      <c r="F17" s="118">
        <f>E17*D17</f>
        <v>429.57</v>
      </c>
    </row>
    <row r="18" spans="4:6">
      <c r="D18">
        <v>17.899999999999999</v>
      </c>
      <c r="E18">
        <v>4.8</v>
      </c>
      <c r="F18" s="118">
        <f t="shared" ref="F18:F19" si="1">E18*D18</f>
        <v>85.919999999999987</v>
      </c>
    </row>
    <row r="19" spans="4:6">
      <c r="D19">
        <v>22.6</v>
      </c>
      <c r="E19">
        <v>4.5</v>
      </c>
      <c r="F19" s="118">
        <f t="shared" si="1"/>
        <v>101.7</v>
      </c>
    </row>
    <row r="20" spans="4:6">
      <c r="F20" s="119">
        <f>SUM(F17:F19)</f>
        <v>617.19000000000005</v>
      </c>
    </row>
    <row r="32" spans="4:6">
      <c r="F32">
        <v>1053</v>
      </c>
    </row>
    <row r="33" spans="6:10">
      <c r="F33" s="75">
        <v>236</v>
      </c>
      <c r="I33" s="75"/>
      <c r="J33" s="75"/>
    </row>
    <row r="34" spans="6:10">
      <c r="F34">
        <v>116</v>
      </c>
    </row>
    <row r="36" spans="6:10">
      <c r="F36">
        <f>F32-F33-F34</f>
        <v>701</v>
      </c>
      <c r="G36">
        <f>F36*1.35</f>
        <v>946.35</v>
      </c>
      <c r="I36" s="75"/>
    </row>
    <row r="37" spans="6:10">
      <c r="I37" s="75"/>
    </row>
    <row r="38" spans="6:10">
      <c r="I38" s="75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MB</vt:lpstr>
      <vt:lpstr>Sheet5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2024-05-18T07:58:05Z</dcterms:modified>
</cp:coreProperties>
</file>