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JIGNESHKUMAR NATWARLAL SHAH - Central bank of india\"/>
    </mc:Choice>
  </mc:AlternateContent>
  <xr:revisionPtr revIDLastSave="0" documentId="13_ncr:1_{41FCE14E-918C-41A1-AF03-2B26B1DC009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5" i="4" l="1"/>
  <c r="F34" i="4"/>
  <c r="S12" i="15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<sst xmlns="http://schemas.openxmlformats.org/spreadsheetml/2006/main" count="49" uniqueCount="42">
  <si>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</si>
  <si>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</si>
  <si>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</si>
  <si>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</si>
  <si>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</si>
  <si>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</si>
  <si>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</si>
  <si>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</si>
  <si>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</si>
  <si>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</si>
  <si>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</si>
  <si>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</si>
  <si>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</si>
  <si>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</si>
  <si>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</si>
  <si>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</si>
  <si>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</si>
  <si>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</si>
  <si>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</si>
  <si>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</si>
  <si>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</si>
  <si>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</si>
  <si>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</si>
  <si>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</si>
  <si>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</si>
  <si>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</si>
  <si>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</si>
  <si>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</si>
  <si>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</si>
  <si>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</si>
  <si>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</si>
  <si>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</si>
  <si>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</si>
  <si>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</si>
  <si>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</si>
  <si>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</si>
  <si>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</si>
  <si>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</si>
  <si>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</si>
  <si>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BHAYANDER (EAST) - MR JIGNESHKUMAR NATWARLAL SHAH / MRS KINJALBEN JIGNESHKUMAR SHAH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</si>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</sst>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4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75C993-5995-4166-8C25-BB0D2637F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43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8F987E-BB93-48EC-9584-5938FF862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7125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41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0AE5DD-7E42-433F-AFD7-621BADB48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7630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515528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53671B-EB35-437D-9F72-6A45CF10E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440328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67875</xdr:colOff>
      <xdr:row>52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1AC91B-E02A-46DD-B978-034926435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02275" cy="85927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39296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098F67-500C-4F18-858A-4C0A50004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573696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S38" sqref="S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7" customFormat="1" x14ac:dyDescent="0.25">
      <c r="A3" s="45">
        <f t="shared" ref="A3:A14" si="0">N3</f>
        <v>0</v>
      </c>
      <c r="B3" s="45">
        <f t="shared" ref="B3:B14" si="1">Q3</f>
        <v>462</v>
      </c>
      <c r="C3" s="45">
        <f>B3*1.2</f>
        <v>554.4</v>
      </c>
      <c r="D3" s="45">
        <f t="shared" ref="D3:D14" si="2">C3*1.2</f>
        <v>665.28</v>
      </c>
      <c r="E3" s="46">
        <f t="shared" ref="E3:E14" si="3">R3</f>
        <v>8500000</v>
      </c>
      <c r="F3" s="45">
        <f t="shared" ref="F3:F14" si="4">ROUND((E3/B3),0)</f>
        <v>18398</v>
      </c>
      <c r="G3" s="45">
        <f t="shared" ref="G3:G14" si="5">ROUND((E3/C3),0)</f>
        <v>15332</v>
      </c>
      <c r="H3" s="45">
        <f t="shared" ref="H3:H14" si="6">ROUND((E3/D3),0)</f>
        <v>12777</v>
      </c>
      <c r="I3" s="45" t="e">
        <f>#REF!</f>
        <v>#REF!</v>
      </c>
      <c r="J3" s="45">
        <f t="shared" ref="J3:J14" si="7">S3</f>
        <v>0</v>
      </c>
      <c r="O3" s="47">
        <v>0</v>
      </c>
      <c r="P3" s="47">
        <f t="shared" ref="P3:Q14" si="8">O3/1.2</f>
        <v>0</v>
      </c>
      <c r="Q3" s="47">
        <v>462</v>
      </c>
      <c r="R3" s="48">
        <v>8500000</v>
      </c>
    </row>
    <row r="4" spans="1:20" x14ac:dyDescent="0.25">
      <c r="A4" s="4">
        <f t="shared" ref="A4:A9" si="9">N4</f>
        <v>0</v>
      </c>
      <c r="B4" s="4">
        <f t="shared" ref="B4:B9" si="10">Q4</f>
        <v>500.83333333333337</v>
      </c>
      <c r="C4" s="4">
        <f t="shared" ref="C4:C9" si="11">B4*1.2</f>
        <v>601</v>
      </c>
      <c r="D4" s="4">
        <f t="shared" ref="D4:D9" si="12">C4*1.2</f>
        <v>721.19999999999993</v>
      </c>
      <c r="E4" s="5">
        <f t="shared" ref="E4:E9" si="13">R4</f>
        <v>9000000</v>
      </c>
      <c r="F4" s="9">
        <f t="shared" ref="F4:F9" si="14">ROUND((E4/B4),0)</f>
        <v>17970</v>
      </c>
      <c r="G4" s="9">
        <f t="shared" ref="G4:G9" si="15">ROUND((E4/C4),0)</f>
        <v>14975</v>
      </c>
      <c r="H4" s="9">
        <f t="shared" ref="H4:H9" si="16">ROUND((E4/D4),0)</f>
        <v>12479</v>
      </c>
      <c r="I4" s="4" t="e">
        <f>#REF!</f>
        <v>#REF!</v>
      </c>
      <c r="J4" s="4">
        <f t="shared" ref="J4:J9" si="17">S4</f>
        <v>0</v>
      </c>
      <c r="O4">
        <v>0</v>
      </c>
      <c r="P4">
        <v>601</v>
      </c>
      <c r="Q4">
        <f t="shared" ref="Q4:Q9" si="18">P4/1.2</f>
        <v>500.83333333333337</v>
      </c>
      <c r="R4" s="2">
        <v>9000000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561</v>
      </c>
      <c r="C16" s="4">
        <f>B16*1.2</f>
        <v>673.19999999999993</v>
      </c>
      <c r="D16" s="4">
        <f t="shared" ref="D16:D28" si="34">C16*1.2</f>
        <v>807.83999999999992</v>
      </c>
      <c r="E16" s="5">
        <f t="shared" ref="E16:E28" si="35">R16</f>
        <v>10500000</v>
      </c>
      <c r="F16" s="9">
        <f t="shared" ref="F16:F28" si="36">ROUND((E16/B16),0)</f>
        <v>18717</v>
      </c>
      <c r="G16" s="9">
        <f t="shared" ref="G16:G28" si="37">ROUND((E16/C16),0)</f>
        <v>15597</v>
      </c>
      <c r="H16" s="9">
        <f t="shared" ref="H16:H28" si="38">ROUND((E16/D16),0)</f>
        <v>12998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561</v>
      </c>
      <c r="R16" s="2">
        <v>10500000</v>
      </c>
    </row>
    <row r="17" spans="1:24" x14ac:dyDescent="0.25">
      <c r="A17" s="4">
        <f t="shared" si="32"/>
        <v>0</v>
      </c>
      <c r="B17" s="4">
        <f t="shared" si="33"/>
        <v>470</v>
      </c>
      <c r="C17" s="4">
        <f t="shared" ref="C17:C28" si="41">B17*1.2</f>
        <v>564</v>
      </c>
      <c r="D17" s="4">
        <f t="shared" si="34"/>
        <v>676.8</v>
      </c>
      <c r="E17" s="5">
        <f t="shared" si="35"/>
        <v>8900000</v>
      </c>
      <c r="F17" s="9">
        <f t="shared" si="36"/>
        <v>18936</v>
      </c>
      <c r="G17" s="9">
        <f t="shared" si="37"/>
        <v>15780</v>
      </c>
      <c r="H17" s="9">
        <f t="shared" si="38"/>
        <v>13150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470</v>
      </c>
      <c r="R17" s="2">
        <v>8900000</v>
      </c>
    </row>
    <row r="18" spans="1:24" x14ac:dyDescent="0.25">
      <c r="A18" s="4">
        <f t="shared" si="32"/>
        <v>0</v>
      </c>
      <c r="B18" s="4">
        <f t="shared" si="33"/>
        <v>437.5</v>
      </c>
      <c r="C18" s="4">
        <f t="shared" si="41"/>
        <v>525</v>
      </c>
      <c r="D18" s="4">
        <f t="shared" si="34"/>
        <v>630</v>
      </c>
      <c r="E18" s="5">
        <f t="shared" si="35"/>
        <v>8700000</v>
      </c>
      <c r="F18" s="9">
        <f t="shared" si="36"/>
        <v>19886</v>
      </c>
      <c r="G18" s="9">
        <f t="shared" si="37"/>
        <v>16571</v>
      </c>
      <c r="H18" s="9">
        <f t="shared" si="38"/>
        <v>13810</v>
      </c>
      <c r="I18" s="4" t="e">
        <f>#REF!</f>
        <v>#REF!</v>
      </c>
      <c r="J18" s="4">
        <f t="shared" si="39"/>
        <v>0</v>
      </c>
      <c r="O18">
        <v>0</v>
      </c>
      <c r="P18">
        <v>525</v>
      </c>
      <c r="Q18">
        <f t="shared" si="40"/>
        <v>437.5</v>
      </c>
      <c r="R18" s="2">
        <v>8700000</v>
      </c>
    </row>
    <row r="19" spans="1:24" x14ac:dyDescent="0.25">
      <c r="A19" s="4">
        <f t="shared" si="32"/>
        <v>0</v>
      </c>
      <c r="B19" s="4">
        <f t="shared" si="33"/>
        <v>756</v>
      </c>
      <c r="C19" s="4">
        <f t="shared" si="41"/>
        <v>907.19999999999993</v>
      </c>
      <c r="D19" s="4">
        <f t="shared" si="34"/>
        <v>1088.6399999999999</v>
      </c>
      <c r="E19" s="5">
        <f t="shared" si="35"/>
        <v>21000000</v>
      </c>
      <c r="F19" s="9">
        <f t="shared" si="36"/>
        <v>27778</v>
      </c>
      <c r="G19" s="9">
        <f t="shared" si="37"/>
        <v>23148</v>
      </c>
      <c r="H19" s="9">
        <f t="shared" si="38"/>
        <v>19290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756</v>
      </c>
      <c r="R19" s="2">
        <v>21000000</v>
      </c>
    </row>
    <row r="20" spans="1:24" s="47" customFormat="1" x14ac:dyDescent="0.25">
      <c r="A20" s="45">
        <f t="shared" si="32"/>
        <v>0</v>
      </c>
      <c r="B20" s="45">
        <f t="shared" si="33"/>
        <v>641.66666666666674</v>
      </c>
      <c r="C20" s="45">
        <f t="shared" si="41"/>
        <v>770.00000000000011</v>
      </c>
      <c r="D20" s="45">
        <f t="shared" si="34"/>
        <v>924.00000000000011</v>
      </c>
      <c r="E20" s="46">
        <f t="shared" si="35"/>
        <v>14500000</v>
      </c>
      <c r="F20" s="45">
        <f t="shared" si="36"/>
        <v>22597</v>
      </c>
      <c r="G20" s="45">
        <f t="shared" si="37"/>
        <v>18831</v>
      </c>
      <c r="H20" s="45">
        <f t="shared" si="38"/>
        <v>15693</v>
      </c>
      <c r="I20" s="45" t="e">
        <f>#REF!</f>
        <v>#REF!</v>
      </c>
      <c r="J20" s="45">
        <f t="shared" si="39"/>
        <v>0</v>
      </c>
      <c r="O20" s="47">
        <v>0</v>
      </c>
      <c r="P20" s="47">
        <v>770</v>
      </c>
      <c r="Q20" s="47">
        <f t="shared" si="40"/>
        <v>641.66666666666674</v>
      </c>
      <c r="R20" s="48">
        <v>14500000</v>
      </c>
    </row>
    <row r="21" spans="1:24" x14ac:dyDescent="0.25">
      <c r="A21" s="4">
        <f t="shared" si="32"/>
        <v>0</v>
      </c>
      <c r="B21" s="4">
        <f t="shared" si="33"/>
        <v>610</v>
      </c>
      <c r="C21" s="4">
        <f t="shared" si="41"/>
        <v>732</v>
      </c>
      <c r="D21" s="4">
        <f t="shared" si="34"/>
        <v>878.4</v>
      </c>
      <c r="E21" s="5">
        <f t="shared" si="35"/>
        <v>16000000</v>
      </c>
      <c r="F21" s="9">
        <f t="shared" si="36"/>
        <v>26230</v>
      </c>
      <c r="G21" s="9">
        <f t="shared" si="37"/>
        <v>21858</v>
      </c>
      <c r="H21" s="9">
        <f t="shared" si="38"/>
        <v>18215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610</v>
      </c>
      <c r="R21" s="2">
        <v>16000000</v>
      </c>
    </row>
    <row r="22" spans="1:24" s="47" customFormat="1" x14ac:dyDescent="0.25">
      <c r="A22" s="45">
        <f t="shared" ref="A22:A24" si="42">N22</f>
        <v>0</v>
      </c>
      <c r="B22" s="45">
        <f t="shared" ref="B22:B24" si="43">Q22</f>
        <v>452</v>
      </c>
      <c r="C22" s="45">
        <f t="shared" ref="C22:C24" si="44">B22*1.2</f>
        <v>542.4</v>
      </c>
      <c r="D22" s="45">
        <f t="shared" ref="D22:D24" si="45">C22*1.2</f>
        <v>650.88</v>
      </c>
      <c r="E22" s="46">
        <f t="shared" ref="E22:E24" si="46">R22</f>
        <v>10800000</v>
      </c>
      <c r="F22" s="45">
        <f t="shared" ref="F22:F24" si="47">ROUND((E22/B22),0)</f>
        <v>23894</v>
      </c>
      <c r="G22" s="45">
        <f t="shared" ref="G22:G24" si="48">ROUND((E22/C22),0)</f>
        <v>19912</v>
      </c>
      <c r="H22" s="45">
        <f t="shared" ref="H22:H24" si="49">ROUND((E22/D22),0)</f>
        <v>16593</v>
      </c>
      <c r="I22" s="45" t="e">
        <f>#REF!</f>
        <v>#REF!</v>
      </c>
      <c r="J22" s="45">
        <f t="shared" ref="J22:J24" si="50">S22</f>
        <v>0</v>
      </c>
      <c r="O22" s="47">
        <v>0</v>
      </c>
      <c r="P22" s="47">
        <f t="shared" ref="P22:P24" si="51">O22/1.2</f>
        <v>0</v>
      </c>
      <c r="Q22" s="47">
        <v>452</v>
      </c>
      <c r="R22" s="48">
        <v>10800000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2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20000</v>
      </c>
      <c r="X29" s="20" t="s">
        <v>38</v>
      </c>
    </row>
    <row r="30" spans="1:24" ht="38.25" customHeight="1" x14ac:dyDescent="0.25">
      <c r="S30" s="49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17500</v>
      </c>
      <c r="X31" s="22"/>
    </row>
    <row r="32" spans="1:24" ht="15.75" x14ac:dyDescent="0.25">
      <c r="D32" t="s">
        <v>40</v>
      </c>
      <c r="E32">
        <v>642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5</v>
      </c>
      <c r="X33" s="25">
        <v>2024</v>
      </c>
    </row>
    <row r="34" spans="5:25" ht="15.75" x14ac:dyDescent="0.25">
      <c r="E34">
        <v>71.569999999999993</v>
      </c>
      <c r="F34" s="7">
        <f>E34*10.764</f>
        <v>770.37947999999983</v>
      </c>
      <c r="S34" s="10"/>
      <c r="T34" s="10"/>
      <c r="U34" s="17" t="s">
        <v>18</v>
      </c>
      <c r="V34" s="23"/>
      <c r="W34" s="24">
        <f>W35-W33</f>
        <v>55</v>
      </c>
      <c r="X34" s="24">
        <v>2019</v>
      </c>
      <c r="Y34" t="s">
        <v>41</v>
      </c>
    </row>
    <row r="35" spans="5:25" ht="15.75" x14ac:dyDescent="0.25">
      <c r="F35" s="7">
        <f>F34/E32</f>
        <v>1.1999680373831774</v>
      </c>
      <c r="S35" s="10"/>
      <c r="T35" s="10"/>
      <c r="U35" s="17" t="s">
        <v>19</v>
      </c>
      <c r="V35" s="23"/>
      <c r="W35" s="24">
        <v>60</v>
      </c>
      <c r="X35" s="24"/>
    </row>
    <row r="36" spans="5:25" ht="45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7.5</v>
      </c>
      <c r="X36" s="24"/>
    </row>
    <row r="37" spans="5:25" ht="15.75" x14ac:dyDescent="0.25">
      <c r="U37" s="17"/>
      <c r="V37" s="26"/>
      <c r="W37" s="27">
        <f>W36%</f>
        <v>7.4999999999999997E-2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187.5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2312.5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17500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19812.5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642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12719625</v>
      </c>
      <c r="X45" s="33"/>
    </row>
    <row r="46" spans="5:25" ht="15.75" x14ac:dyDescent="0.25">
      <c r="S46" s="11"/>
      <c r="T46" s="10"/>
      <c r="U46" s="17" t="s">
        <v>24</v>
      </c>
      <c r="V46" s="23"/>
      <c r="W46" s="44">
        <f>W45*0.9</f>
        <v>11447662.5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10175700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1605000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26499.21875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2" sqref="R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19" sqref="T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2"/>
  <sheetViews>
    <sheetView zoomScaleNormal="100" workbookViewId="0">
      <selection activeCell="T22" sqref="T22"/>
    </sheetView>
  </sheetViews>
  <sheetFormatPr defaultRowHeight="15" x14ac:dyDescent="0.25"/>
  <sheetData>
    <row r="2" spans="1:19" x14ac:dyDescent="0.25">
      <c r="A2" s="6"/>
    </row>
    <row r="12" spans="1:19" x14ac:dyDescent="0.25">
      <c r="R12">
        <v>55.84</v>
      </c>
      <c r="S12">
        <f>R12*10.764</f>
        <v>601.06176000000005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2024-05-22T10:01:56Z</dcterms:modified>
</cp:coreProperties>
</file>