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uation Work\LIE Folder\Ambarish CHSL\8th LIE Report\"/>
    </mc:Choice>
  </mc:AlternateContent>
  <xr:revisionPtr revIDLastSave="0" documentId="13_ncr:1_{08B623D1-2F08-4DC2-B431-0DC51DCB6F58}" xr6:coauthVersionLast="47" xr6:coauthVersionMax="47" xr10:uidLastSave="{00000000-0000-0000-0000-000000000000}"/>
  <bookViews>
    <workbookView xWindow="1515" yWindow="15" windowWidth="14025" windowHeight="15465" xr2:uid="{00000000-000D-0000-FFFF-FFFF00000000}"/>
  </bookViews>
  <sheets>
    <sheet name="Final Summary" sheetId="10" r:id="rId1"/>
    <sheet name="Summary Sheet" sheetId="11" r:id="rId2"/>
    <sheet name="Land &amp; Approval Cost" sheetId="3" r:id="rId3"/>
    <sheet name="Rent" sheetId="13" r:id="rId4"/>
    <sheet name="Construction Cost" sheetId="4" r:id="rId5"/>
    <sheet name="Admin Cost" sheetId="5" r:id="rId6"/>
    <sheet name="Marketing Cost" sheetId="6" r:id="rId7"/>
    <sheet name="Professional Cost" sheetId="7" r:id="rId8"/>
    <sheet name="Interest Cost" sheetId="8" r:id="rId9"/>
    <sheet name="Work Details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0" l="1"/>
  <c r="E28" i="10"/>
  <c r="E29" i="10"/>
  <c r="E30" i="10"/>
  <c r="E31" i="10"/>
  <c r="E32" i="10"/>
  <c r="E33" i="10"/>
  <c r="E34" i="10"/>
  <c r="E32" i="8"/>
  <c r="C616" i="13"/>
  <c r="E5" i="10"/>
  <c r="E7" i="10"/>
  <c r="H2" i="10"/>
  <c r="E1841" i="4"/>
  <c r="E554" i="5" l="1"/>
  <c r="M2" i="12" l="1"/>
  <c r="M3" i="12"/>
  <c r="M4" i="12"/>
  <c r="M5" i="12"/>
  <c r="M6" i="12"/>
  <c r="M7" i="12"/>
  <c r="M8" i="12"/>
  <c r="M9" i="12"/>
  <c r="M10" i="12"/>
  <c r="M12" i="12"/>
  <c r="M13" i="12"/>
  <c r="M14" i="12"/>
  <c r="M15" i="12"/>
  <c r="M16" i="12"/>
  <c r="M17" i="12"/>
  <c r="M18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2" i="12"/>
  <c r="E54" i="6"/>
  <c r="E605" i="7"/>
  <c r="O184" i="3"/>
  <c r="M19" i="12" l="1"/>
  <c r="D19" i="12"/>
  <c r="F3" i="11" l="1"/>
  <c r="F4" i="11"/>
  <c r="F5" i="11"/>
  <c r="F6" i="11"/>
  <c r="F7" i="11"/>
  <c r="F8" i="11"/>
  <c r="F9" i="11"/>
  <c r="F2" i="11"/>
  <c r="E10" i="11"/>
  <c r="S3" i="12"/>
  <c r="S4" i="12"/>
  <c r="T4" i="12" s="1"/>
  <c r="S5" i="12"/>
  <c r="T5" i="12" s="1"/>
  <c r="S6" i="12"/>
  <c r="S7" i="12"/>
  <c r="S8" i="12"/>
  <c r="S9" i="12"/>
  <c r="S10" i="12"/>
  <c r="S11" i="12"/>
  <c r="S12" i="12"/>
  <c r="S13" i="12"/>
  <c r="S14" i="12"/>
  <c r="S15" i="12"/>
  <c r="R5" i="12"/>
  <c r="R16" i="12" s="1"/>
  <c r="F10" i="11" l="1"/>
  <c r="F1544" i="4"/>
  <c r="F1543" i="4"/>
  <c r="F1542" i="4"/>
  <c r="F1541" i="4"/>
  <c r="E10" i="10" l="1"/>
  <c r="F10" i="10"/>
  <c r="H3" i="10"/>
  <c r="H4" i="10"/>
  <c r="H5" i="10"/>
  <c r="H6" i="10"/>
  <c r="H7" i="10"/>
  <c r="H8" i="10"/>
  <c r="H9" i="10"/>
  <c r="Q16" i="12"/>
  <c r="F17" i="12"/>
  <c r="H17" i="12" s="1"/>
  <c r="F18" i="12"/>
  <c r="H18" i="12" s="1"/>
  <c r="F3" i="12"/>
  <c r="H3" i="12" s="1"/>
  <c r="F4" i="12"/>
  <c r="H4" i="12" s="1"/>
  <c r="F5" i="12"/>
  <c r="H5" i="12" s="1"/>
  <c r="F6" i="12"/>
  <c r="H6" i="12" s="1"/>
  <c r="F7" i="12"/>
  <c r="H7" i="12" s="1"/>
  <c r="F8" i="12"/>
  <c r="H8" i="12" s="1"/>
  <c r="F9" i="12"/>
  <c r="H9" i="12" s="1"/>
  <c r="F10" i="12"/>
  <c r="H10" i="12" s="1"/>
  <c r="F11" i="12"/>
  <c r="H11" i="12" s="1"/>
  <c r="F12" i="12"/>
  <c r="H12" i="12" s="1"/>
  <c r="F13" i="12"/>
  <c r="H13" i="12" s="1"/>
  <c r="F14" i="12"/>
  <c r="H14" i="12" s="1"/>
  <c r="F15" i="12"/>
  <c r="H15" i="12" s="1"/>
  <c r="F16" i="12"/>
  <c r="H16" i="12" s="1"/>
  <c r="H10" i="10" l="1"/>
  <c r="C9" i="11"/>
  <c r="C14" i="11" s="1"/>
  <c r="C6" i="11"/>
  <c r="D6" i="11" s="1"/>
  <c r="C4" i="11"/>
  <c r="E60" i="3"/>
  <c r="C8" i="11"/>
  <c r="D8" i="11" s="1"/>
  <c r="C5" i="11"/>
  <c r="D5" i="11" s="1"/>
  <c r="C8" i="10" l="1"/>
  <c r="I8" i="10" s="1"/>
  <c r="G8" i="11"/>
  <c r="D9" i="11"/>
  <c r="C13" i="11"/>
  <c r="C6" i="10"/>
  <c r="I6" i="10" s="1"/>
  <c r="G6" i="11"/>
  <c r="C5" i="10"/>
  <c r="G5" i="11"/>
  <c r="D4" i="11"/>
  <c r="D3" i="10"/>
  <c r="C27" i="10" s="1"/>
  <c r="D11" i="3"/>
  <c r="E10" i="3"/>
  <c r="E9" i="3"/>
  <c r="E8" i="3"/>
  <c r="E7" i="3"/>
  <c r="E6" i="3"/>
  <c r="E5" i="3"/>
  <c r="E4" i="3"/>
  <c r="E3" i="3"/>
  <c r="G4" i="11" l="1"/>
  <c r="C4" i="10"/>
  <c r="C20" i="10"/>
  <c r="B32" i="10"/>
  <c r="C9" i="10"/>
  <c r="G9" i="11"/>
  <c r="B30" i="10"/>
  <c r="C18" i="10"/>
  <c r="B29" i="10"/>
  <c r="C17" i="10"/>
  <c r="I5" i="10"/>
  <c r="E11" i="3"/>
  <c r="E62" i="3" s="1"/>
  <c r="C2" i="11" s="1"/>
  <c r="I4" i="10" l="1"/>
  <c r="I9" i="10"/>
  <c r="B33" i="10"/>
  <c r="C21" i="10"/>
  <c r="B28" i="10"/>
  <c r="C16" i="10"/>
  <c r="D2" i="11"/>
  <c r="G2" i="11" s="1"/>
  <c r="B22" i="10"/>
  <c r="B10" i="10"/>
  <c r="C2" i="10" l="1"/>
  <c r="D8" i="10"/>
  <c r="D2" i="10"/>
  <c r="F2" i="12"/>
  <c r="H2" i="12" s="1"/>
  <c r="B26" i="10" l="1"/>
  <c r="C14" i="10"/>
  <c r="C32" i="10"/>
  <c r="D32" i="10" s="1"/>
  <c r="G8" i="10"/>
  <c r="C26" i="10"/>
  <c r="G2" i="10"/>
  <c r="I2" i="10"/>
  <c r="E13" i="11"/>
  <c r="D9" i="10"/>
  <c r="D4" i="10"/>
  <c r="F19" i="12"/>
  <c r="H19" i="12"/>
  <c r="G19" i="12" l="1"/>
  <c r="C28" i="10"/>
  <c r="G4" i="10"/>
  <c r="C33" i="10"/>
  <c r="G9" i="10"/>
  <c r="E20" i="10"/>
  <c r="D20" i="10"/>
  <c r="D33" i="10"/>
  <c r="D26" i="10"/>
  <c r="D14" i="10"/>
  <c r="E14" i="10"/>
  <c r="D21" i="10" l="1"/>
  <c r="E21" i="10"/>
  <c r="D16" i="10"/>
  <c r="E16" i="10"/>
  <c r="D28" i="10"/>
  <c r="D7" i="10" l="1"/>
  <c r="C31" i="10" s="1"/>
  <c r="D5" i="10" l="1"/>
  <c r="C29" i="10" l="1"/>
  <c r="D29" i="10" s="1"/>
  <c r="G5" i="10"/>
  <c r="D6" i="10"/>
  <c r="C30" i="10" l="1"/>
  <c r="C34" i="10" s="1"/>
  <c r="G6" i="10"/>
  <c r="D10" i="10"/>
  <c r="E17" i="10"/>
  <c r="D17" i="10"/>
  <c r="D18" i="10" l="1"/>
  <c r="E18" i="10"/>
  <c r="D30" i="10"/>
  <c r="C7" i="11" l="1"/>
  <c r="D7" i="11" l="1"/>
  <c r="G7" i="11" s="1"/>
  <c r="C7" i="10" l="1"/>
  <c r="B31" i="10" l="1"/>
  <c r="D31" i="10" s="1"/>
  <c r="C19" i="10"/>
  <c r="I7" i="10"/>
  <c r="G7" i="10"/>
  <c r="C3" i="11"/>
  <c r="E19" i="10" l="1"/>
  <c r="D19" i="10"/>
  <c r="D3" i="11"/>
  <c r="C10" i="11"/>
  <c r="D10" i="11" l="1"/>
  <c r="G10" i="11" s="1"/>
  <c r="G3" i="11"/>
  <c r="C3" i="10"/>
  <c r="C15" i="10" l="1"/>
  <c r="B27" i="10"/>
  <c r="G3" i="10"/>
  <c r="G10" i="10" s="1"/>
  <c r="I3" i="10"/>
  <c r="I10" i="10" s="1"/>
  <c r="C10" i="10"/>
  <c r="D11" i="10" s="1"/>
  <c r="D27" i="10" l="1"/>
  <c r="B34" i="10"/>
  <c r="C11" i="10"/>
  <c r="D15" i="10"/>
  <c r="E15" i="10"/>
  <c r="E22" i="10" s="1"/>
  <c r="C22" i="10"/>
  <c r="D22" i="10" s="1"/>
  <c r="E26" i="10" l="1"/>
  <c r="D34" i="10"/>
</calcChain>
</file>

<file path=xl/sharedStrings.xml><?xml version="1.0" encoding="utf-8"?>
<sst xmlns="http://schemas.openxmlformats.org/spreadsheetml/2006/main" count="9705" uniqueCount="1483">
  <si>
    <t>Stamp Duty</t>
  </si>
  <si>
    <t>Date</t>
  </si>
  <si>
    <t>Amount</t>
  </si>
  <si>
    <t>Total</t>
  </si>
  <si>
    <t>Project expenses</t>
  </si>
  <si>
    <t>Difference between Bills &amp; CA</t>
  </si>
  <si>
    <t>Remark</t>
  </si>
  <si>
    <t xml:space="preserve">Land Cost </t>
  </si>
  <si>
    <t>Construction Cost</t>
  </si>
  <si>
    <t>Approval Cost Of Fungible Cost &amp; Development cess premium</t>
  </si>
  <si>
    <t xml:space="preserve"> Interest Cost</t>
  </si>
  <si>
    <t xml:space="preserve">Total Cost </t>
  </si>
  <si>
    <t>Particulars</t>
  </si>
  <si>
    <t xml:space="preserve">Revised Estimated Cost (in Cr.) </t>
  </si>
  <si>
    <t>Cost incurred as %age total cost of that Component</t>
  </si>
  <si>
    <t xml:space="preserve">Total </t>
  </si>
  <si>
    <t>Pariculars</t>
  </si>
  <si>
    <t>Sr. No.</t>
  </si>
  <si>
    <t>Approval Cost</t>
  </si>
  <si>
    <t>Professional Cost</t>
  </si>
  <si>
    <t>Admin Cost</t>
  </si>
  <si>
    <t>Marketing Cost</t>
  </si>
  <si>
    <t>Interest Cost</t>
  </si>
  <si>
    <t>Floor No.</t>
  </si>
  <si>
    <t>Construction Area in Sq. M.</t>
  </si>
  <si>
    <t>Completed area (Sq. M.)</t>
  </si>
  <si>
    <t xml:space="preserve">Rate per Sq. M. </t>
  </si>
  <si>
    <t>Full Value after completion</t>
  </si>
  <si>
    <t>Percentage of work completed</t>
  </si>
  <si>
    <t>RCC Footing/Foundation</t>
  </si>
  <si>
    <t>RCC Plinth</t>
  </si>
  <si>
    <t>Full Building RCC</t>
  </si>
  <si>
    <t>Internal Blockwork</t>
  </si>
  <si>
    <t>External Blockwork</t>
  </si>
  <si>
    <t>Internal plastering</t>
  </si>
  <si>
    <t xml:space="preserve"> External plastering</t>
  </si>
  <si>
    <t>Doors &amp; Windows</t>
  </si>
  <si>
    <t>Flooring, Tiling, Kitchen Platform</t>
  </si>
  <si>
    <t>Internal painting</t>
  </si>
  <si>
    <t>External painting</t>
  </si>
  <si>
    <t>Electrification, plumbing &amp; Sanitary installation</t>
  </si>
  <si>
    <t>Lift Installation</t>
  </si>
  <si>
    <t>Passage, Staircase &amp; Lobby development</t>
  </si>
  <si>
    <t>External developments / Final finishing work</t>
  </si>
  <si>
    <t>Terrace</t>
  </si>
  <si>
    <t>Architect Cost, RCC &amp; other Professional fees</t>
  </si>
  <si>
    <t>Estimated Cost</t>
  </si>
  <si>
    <t>Land Cost Description</t>
  </si>
  <si>
    <t>Description</t>
  </si>
  <si>
    <t>Total Cost</t>
  </si>
  <si>
    <t>Incurred Cost</t>
  </si>
  <si>
    <t>26.05.2016</t>
  </si>
  <si>
    <t>Reg. Fees</t>
  </si>
  <si>
    <t>HDFC Bank Ambrish</t>
  </si>
  <si>
    <t>paid by cheque 00078 to Sudha Chaubey on a/c Rent May &amp; june-18</t>
  </si>
  <si>
    <t>issued cheque 00079 to Bimladevi Thakur on a/c Rent May &amp; Junae-18</t>
  </si>
  <si>
    <t>paid by cheque 00080 to Prakash Venkantrao on a/c Rent May &amp; june-18</t>
  </si>
  <si>
    <t>paid by cheque 00082 to Baidyanath Ghara on a/c Rent April-May-18</t>
  </si>
  <si>
    <t>paid by cheque 00083 to Sumitra Kamat Rent May &amp; june-18</t>
  </si>
  <si>
    <t>paid by cheque 00084 to Vishwanath Shatri on a/c Rent May &amp; june-18</t>
  </si>
  <si>
    <t>paid by cheque 00085 to Radhakishan Bhelare May &amp; june-18</t>
  </si>
  <si>
    <t>paid by cheque 00086 to S.G. Bokil Rent May &amp; June-18</t>
  </si>
  <si>
    <t>paid by cheque 00087 Purnima Yadav Rent May &amp; June-18</t>
  </si>
  <si>
    <t>paid by cheque 00088 to Sunila Gaokar on a/c Rent for May &amp; june-18</t>
  </si>
  <si>
    <t>paid by cheque 00089 to Prabha Patil Rent May &amp; june-18</t>
  </si>
  <si>
    <t>paid by cheque 00090 Nikhil Mayekar Rent May &amp; june-18</t>
  </si>
  <si>
    <t>paid by cheque 00091 to Mukesh Bhakuka Rent May-18 to June-18</t>
  </si>
  <si>
    <t>paid by cheque 00092 to Avinash Fulari on a/ Rent May &amp; june-18</t>
  </si>
  <si>
    <t>paid by cheque 00093 to Vijay Chandure on a/c May &amp; june-18</t>
  </si>
  <si>
    <t>paid by cheque 00094 to Dinesh Pandya Rent May-June-18</t>
  </si>
  <si>
    <t>paid by cheque 000095 to Manohar Parab Rent May-June-18</t>
  </si>
  <si>
    <t>paid by cheque 00096 to Digambar Naik May &amp; une-18</t>
  </si>
  <si>
    <t>paid by cheque 00081 to Maya Bhatia Rent May &amp; june-18</t>
  </si>
  <si>
    <t>paid to Savio Rent May &amp; june-18 by cHEQUE 000097</t>
  </si>
  <si>
    <t>paid by cheque 00015 Sudha Chaubey July to Sept-18</t>
  </si>
  <si>
    <t>paid by cheque 00016 to Dinesh Pandya</t>
  </si>
  <si>
    <t>paid by cheque 00017 Bimladevi Thakur</t>
  </si>
  <si>
    <t>paid by cheque 000118 to Prakash Venkatrao</t>
  </si>
  <si>
    <t>paid by cheque 000119 Maya Bhatia</t>
  </si>
  <si>
    <t>paid by cheque 000120 Manohar Parab</t>
  </si>
  <si>
    <t>paid by cheque 000121 to Baidyanath Gahara</t>
  </si>
  <si>
    <t>Paid by cheque 000122 Sumitra Kamat</t>
  </si>
  <si>
    <t>paid by cheque 000123 Radhakrishan Belhalani</t>
  </si>
  <si>
    <t>paid by cheque S.G.Bokil</t>
  </si>
  <si>
    <t>paid by cheque 000125 Purnima Yadav</t>
  </si>
  <si>
    <t>Paid by cheque 000126 Sunila Gaokar</t>
  </si>
  <si>
    <t>paid by cheque 000127 to Prabha Patil</t>
  </si>
  <si>
    <t>paid by cheque 000128 Nikhil Maykekar</t>
  </si>
  <si>
    <t>paid by cheque 000129 Avinash Fulari</t>
  </si>
  <si>
    <t>[aid by cheque 000130 Vijay Chandure</t>
  </si>
  <si>
    <t>paid by cheque 000131 Digamber Naik</t>
  </si>
  <si>
    <t>paid by cheque 000132 Mukesh Bharuka</t>
  </si>
  <si>
    <t>paid by cheque 000133 Vishwanath Shatri</t>
  </si>
  <si>
    <t>paid by cheque 000135  Fatima Dlima</t>
  </si>
  <si>
    <t>issued cheque 000199 &amp;00029 on a/c Rent Oct to Dec-18 paid Sudha Chaubey</t>
  </si>
  <si>
    <t>paid by cheque 000200 &amp;  000238 to D.B.Panmdya Oct-to Dec-18</t>
  </si>
  <si>
    <t>paid by cheque 000201 &amp; 000237 Bimladevi Thakur Oct to Dec-18</t>
  </si>
  <si>
    <t>paid by cheque 000202 &amp; 000236 Praksh Venkatrao Rent Oct to Dec-18</t>
  </si>
  <si>
    <t>paid by cheque 000203 &amp; 000235 Maya Bhatia on a/c Rent Oct to Dec-18</t>
  </si>
  <si>
    <t>paid by cheque  000204  &amp; 000234 Manohar Parab on a/c Rent  Oct to Dec-18</t>
  </si>
  <si>
    <t>paid by cheque 000205 &amp; 000233 to Baidyanath Ghara Rent Oct to Dec-18</t>
  </si>
  <si>
    <t>paid by cheque 000207 &amp; 000231 to Radhakishan Bhalani Rent Oct to Dec-18</t>
  </si>
  <si>
    <t>paid by cheque   000208 &amp; 200230 Shashikala Bokil on a/c Rent Oct-to Dec-18</t>
  </si>
  <si>
    <t>paid by cheque 000216 &amp; 000221 to Mukesh Bhakura Oct to Dec-18</t>
  </si>
  <si>
    <t>paid by cheque 000217 &amp; 000219 on a/c Rent Oct to Dec-18 to Vishwanath Shatri</t>
  </si>
  <si>
    <t>paid by cheque  000218 to Fatima Dlima &amp; 000220  Rent Oct to Dec-18</t>
  </si>
  <si>
    <t>paid by cheque 00209 &amp; 000228 Purnima Yadav Oct to Dec-18</t>
  </si>
  <si>
    <t>paid by cheque 000210 &amp; 000227 to Sunila Gaokar Rent Oct to Dec-18</t>
  </si>
  <si>
    <t>paid by cheque 000211 &amp; 00000026 Prabha Patil Oct to Dec-18</t>
  </si>
  <si>
    <t>Paid by cheque 000212 &amp; 000225 Nikhil Mayekar Oct to Dec-18</t>
  </si>
  <si>
    <t>paid by cheque 000213 &amp; 000224 Avinash Fulari Oct to Dec-18</t>
  </si>
  <si>
    <t>paid by cheque 000214 &amp;000223 to Vijay Chandure Oct to Dec-18</t>
  </si>
  <si>
    <t>paid by cheque 000215 &amp; 000222 to Digamber Naik on a/c Oct-Dec-18</t>
  </si>
  <si>
    <t>paid by cheque 000206 &amp; 000232 to Sumitra D.Kamat Oct to Dec-18</t>
  </si>
  <si>
    <t>paid by cheque 000290 Fatima Dalima Rent Jan to March-19</t>
  </si>
  <si>
    <t>paid by cheque 000293 to Vishwanath Shatri Rent Jan to March-19</t>
  </si>
  <si>
    <t>paid by cheque 000294 to Mukesh Bharuka</t>
  </si>
  <si>
    <t>paid by cheque 000295 to Digamber Naik on a/c Rent for Jan to March-19</t>
  </si>
  <si>
    <t>paid by cheque 000296 to Vijay Chandure</t>
  </si>
  <si>
    <t>paid by cheque 000297 Avinash Fulari</t>
  </si>
  <si>
    <t>paid by cheque 000298 Prabha Patil</t>
  </si>
  <si>
    <t>paid by cheque 000299 Sunila Gaokar on a/c Rent Jan to March 19</t>
  </si>
  <si>
    <t>paid by cheque 000300 Purnima A. Yadav Rent Jan to March 19</t>
  </si>
  <si>
    <t>paid by cheque 000301 To Radhakishan Bhalani</t>
  </si>
  <si>
    <t>paid by cheque  000302 Sumitra Kamat</t>
  </si>
  <si>
    <t>paid by cheque 000303 Baidyanath Ghara</t>
  </si>
  <si>
    <t>paid by cheque 000304 Manohar Parab</t>
  </si>
  <si>
    <t>paid by cheque 000305 Maya Bhatia</t>
  </si>
  <si>
    <t>paid by cheque 000306 Prakash Venkatrao</t>
  </si>
  <si>
    <t>paid by cheque 000307 Bimaladevi Thakur</t>
  </si>
  <si>
    <t>paid by cheque 000308 Sudha Chaubey</t>
  </si>
  <si>
    <t>paid by cheque 000309 to Dinesh Pandya</t>
  </si>
  <si>
    <t>paid by cheque 000310 Nikhil Mayekar</t>
  </si>
  <si>
    <t>paid by cheque 000311 to Shashikala Bokil</t>
  </si>
  <si>
    <t>paid by cheque 000364 Sudha Chaubey on a/c payment of Rent Aprilto june-19</t>
  </si>
  <si>
    <t>paid by cheque 000365 Dinesh Pandya on a/c payment of Rent April-June-19</t>
  </si>
  <si>
    <t>paid by cheque 000366 Bimladevi Jain Rent April-june-19</t>
  </si>
  <si>
    <t>paid by cheque 000367 to Prakesh Venkatrao April-june-19</t>
  </si>
  <si>
    <t>paid by cheque 000368 Maya Bhatia Rent April-june-19</t>
  </si>
  <si>
    <t>paid by cheque 000370 Baidyanath Gahra Rent for April to June-19</t>
  </si>
  <si>
    <t>paid by cheque 000371 Sumitra  Kamat Rent April-june-19</t>
  </si>
  <si>
    <t>paid by cheque 000372 Radhakishan Bahalani Rent April-june-19</t>
  </si>
  <si>
    <t>paid by cheque 000373 Sashikala Bokil Rent April-june-19</t>
  </si>
  <si>
    <t>paid by cheque 000374 Purnima Yadav on a/c Rent April-june-19</t>
  </si>
  <si>
    <t>paid by cheque 000375 Sunila Gaokar Rent April-june-19</t>
  </si>
  <si>
    <t>paid by cheque 000376 Rent April-june-19</t>
  </si>
  <si>
    <t>paid by cheque 000377 Nikhil Mayekar on a/c April-june-19</t>
  </si>
  <si>
    <t>paid by cheque 000378 to Avinash Fulari Rent April-june-19</t>
  </si>
  <si>
    <t>paid by cheque 000379 Vijay Chandure Rent April-june-19</t>
  </si>
  <si>
    <t>paid by cheque  000380 Digamber Naik on a/c Rent Apriljune-19</t>
  </si>
  <si>
    <t>paid by cheque 000381 to Mukesh Bharuka Rent Aprilto june-19</t>
  </si>
  <si>
    <t>paid by cheque 000382 to Vishwanath Shatri Rent April-june-19</t>
  </si>
  <si>
    <t>paid by cheque 000383 To Fatima Dalima Rent Aprilto june-19</t>
  </si>
  <si>
    <t>paid by cheque 000384 to Manohar parab Rent April to june-19</t>
  </si>
  <si>
    <t>paid by cheque 000425 to Sudha Chaubey on a/c Rent for July-sspt-19</t>
  </si>
  <si>
    <t>paid by cheque 000426 to Dinesh Pandya On a/c Rent for July-Sept-19</t>
  </si>
  <si>
    <t>paid by cheque 000427 to Bimladevi Thakur Rent July-Sept-19</t>
  </si>
  <si>
    <t>paid by Cheque 000428 to Prakash VentkatRao on a/c Rent July-Sept-19</t>
  </si>
  <si>
    <t>Paid by cheque 000429 to Maya Bhatia On a/c Rent July-Sept-19</t>
  </si>
  <si>
    <t>Paid by cheque 000430 to Baidyanath Ghara on a/c Rent July to Sept-19</t>
  </si>
  <si>
    <t>Paid by cheque 000431 to Sumitra Kamat On a/c Rent July to Sept-19</t>
  </si>
  <si>
    <t>Paid by cheque 000432 Radhakishan  Bhalani on a/c Rent July to Sept-19</t>
  </si>
  <si>
    <t>paid by cheque 000443 to Shashikala Bokil on a/c Rent July-Sept-19</t>
  </si>
  <si>
    <t>paid by cheque 000434 to Purnima Yadav on a/c Rent for July-Sept-19</t>
  </si>
  <si>
    <t>paid by cheque 000435 to Sunila Gaokar on a/c Rent Julyto Sept-19</t>
  </si>
  <si>
    <t>paid by cheque 000436 to Prabha Patil on a/c Rent July to Sept-19</t>
  </si>
  <si>
    <t>paid by cheque 000437 to Nikhil Mayekar on a/c Rent July to Sept-19</t>
  </si>
  <si>
    <t>paid by cheque 000438 to Avinash Fulari on a/c Rent July to Sept-19</t>
  </si>
  <si>
    <t>paid by cheque 000439  to Rent Vijay Chandure July to Sept-19</t>
  </si>
  <si>
    <t>paid by cheque000440 to Digamber Naik on a/c Rent July to Sept-19</t>
  </si>
  <si>
    <t>paid by cheque 000441 to Mukesh Bharuka Rent July to Sept-19</t>
  </si>
  <si>
    <t>paid by cheque 000442 to Vishwanath Shatri on a/c Rent July to Sept-19</t>
  </si>
  <si>
    <t>paid by cheque 000443 to Fatima Dalima On a/c Rent July to Sept-19</t>
  </si>
  <si>
    <t>paid by cheque 000444 to Manohar Parab on a/c Rent July to Sept-19</t>
  </si>
  <si>
    <t>paid by cheque 000472 Digamber Nail on a/c Rent Oct-19 to Dec-19</t>
  </si>
  <si>
    <t>paid by cheque 000473 to Sudha Chaubey on a/c Rent Oct to Dec-19</t>
  </si>
  <si>
    <t>paid by cheque 000474 to Dinesh Pandya on a/c Rent Oct to Dec-19</t>
  </si>
  <si>
    <t>paid by cheque 000475 to Bimladevi Thakur rent oct-19 to Dec-19</t>
  </si>
  <si>
    <t>paid by cheque 000476 to Prakash Venkatraoon a/c Rent Oct to Dec-19</t>
  </si>
  <si>
    <t>paid by cheque 000477 to Maya bhatia on a/c Rent Oct to Dec-19</t>
  </si>
  <si>
    <t>paid by cheque 000478 to Manohar Parab on a/c Rent oct-Dec-19</t>
  </si>
  <si>
    <t>paid by cheque 000479 to Baidyanath Ghara on a/c Rent oct-Dec-19</t>
  </si>
  <si>
    <t>paid by cheque 000480 Sumitra Kamat on a/c rent Oct to Dec-19</t>
  </si>
  <si>
    <t>paid by cheque 000481 to Radhakishan Behalani on a/c rent oct-Dec-19</t>
  </si>
  <si>
    <t>paid by cheque 000482 to shashikala Bokil on a/c Rent Oct-Dec-19</t>
  </si>
  <si>
    <t>paid by cheque 000483 to purnima A.Yadav Rent OPct to Dec-19</t>
  </si>
  <si>
    <t>paid by cheque 000484 to sunila Gaokar on a/c rent OCt-Dec-19</t>
  </si>
  <si>
    <t>paid by cheque 000485 toprabha Patil on a/c Rent Oct-Dec-19</t>
  </si>
  <si>
    <t>paid by cheque 000486 to Nikhil Mayekar on a/c Rent Oct-19 to Dec-19</t>
  </si>
  <si>
    <t>paid by cheque 000487 to, Avinash Fulari ct-19 to Dec-19</t>
  </si>
  <si>
    <t>paid by cheque 000489 to Vijay Chandure Oct-Dec-19</t>
  </si>
  <si>
    <t>paid by cheque 000491 to Mukesh Bharuka on a/c Rent Oct-Dec-19</t>
  </si>
  <si>
    <t>paid by cheque 000492 to Vishwanath Shatri on a/c Rent Oct-Dec-19</t>
  </si>
  <si>
    <t>paid by cheque 000493 to Fatima Dalima on a/c Rent Oct-Dec-19</t>
  </si>
  <si>
    <t>paid by cheque 000651 Sudha Chaubey on a/c Rent for Jan to March-20</t>
  </si>
  <si>
    <t>paid by cheque 000653 to  Dinesh Pandya  Jan to March-20</t>
  </si>
  <si>
    <t>paid by cheque 000654 to Bimladevi Thakur Rent Jan to March-20</t>
  </si>
  <si>
    <t>paid by cheque 000655 to Prakash Venkatrao Jan to March-20</t>
  </si>
  <si>
    <t>paid by cheque 000656 to Maya bhatia on a/c ent Jan to March-20</t>
  </si>
  <si>
    <t>paid by cheque 000657 to Manohar Parab on a/c rent Jan to March-20</t>
  </si>
  <si>
    <t>paid by cheque 000658 to Baidnath Ghara Rent Jan to March-20</t>
  </si>
  <si>
    <t>paid by cheque 000659 to sumitra D. Kamat Rent Jan to March-20</t>
  </si>
  <si>
    <t>paid by cheque 000660 to Radhakishan Bahalani Rent Jan to March-20</t>
  </si>
  <si>
    <t>paid by cheque 000661 to Shashikala Bokil Rent Jan to March-20</t>
  </si>
  <si>
    <t>paid by cheque 000662 to Purnima Yadav Rent fior Jan to March -20</t>
  </si>
  <si>
    <t>paid by cheque 000663 to Sunila Gaokar Rent Jan to March-20</t>
  </si>
  <si>
    <t>Paid by cheque 000664 to Prabha Patil Rent Jan to March-20</t>
  </si>
  <si>
    <t>paid by cheque 000665 to Nikhil Mayekar Rent Jan to March-20</t>
  </si>
  <si>
    <t>paid by cheque 000666 to Avinash Fulari Rent Jan to March-20</t>
  </si>
  <si>
    <t>paid by cheque 000667 to Vijay Chandure Rent Jan to March-20</t>
  </si>
  <si>
    <t>paid by cheque 000668 to Digamber Naik Rent Jan to March-20</t>
  </si>
  <si>
    <t>paid by cheque 000669 to Mukesh Bharuka Rent Jan to March-20</t>
  </si>
  <si>
    <t>paid by cheque 000670 Vishwanath Shatri Jan to March-20</t>
  </si>
  <si>
    <t>paid by cheque 000671 to Fatima Dalima Rent Jan to March-20</t>
  </si>
  <si>
    <t>paid by cheque 000694 o to Purnima Yadav on a/c Rent for Oct to Dec-20</t>
  </si>
  <si>
    <t>paid by cheque 000695 to Praksh Venkatrao on a/c Rent for Oct to Dec-20</t>
  </si>
  <si>
    <t>paid by cheque 000696 to Bainath Ghara Rent for Oct to Dec-20</t>
  </si>
  <si>
    <t>paid by cheque 000697 to Sudha Chaubey on a/c Rent Oct to Dec-20</t>
  </si>
  <si>
    <t>paid by cheque 000698 to Maya Bhatia on a/c Rent Oct to Dec-20</t>
  </si>
  <si>
    <t>paid by cheque 000699 to sumitra D.Kamat Oct to Dec-20</t>
  </si>
  <si>
    <t>paid by cheque 00070 to Vishwanath Shatri  on a/c rent Oct to Dec-20</t>
  </si>
  <si>
    <t>paid in by cheque 000701 to Radhakishan behlani on a/c Oct to Dec-20 rent</t>
  </si>
  <si>
    <t>paid by cheque 000702 to Vijay S.Chandure  on a/c rent Oct toi Dec-20</t>
  </si>
  <si>
    <t>paid by cheque 000703 to Bimaladevi Thakur Rent Oct to Dec-20</t>
  </si>
  <si>
    <t>paid by cheque 00710 to  fatima Dalima   on a/c rent Oct to Dec-20</t>
  </si>
  <si>
    <t>paid by cheque 000707 to shashikala Bokil on a/c rent Oct to Dec-20</t>
  </si>
  <si>
    <t>paid by cheque 000708 to Prabha Rao on a/c rent oct to Dec-20</t>
  </si>
  <si>
    <t>paid by cheque 000711 Avinash Fulari Rent for  oct to Dec-20</t>
  </si>
  <si>
    <t>paid by cheque 000712  sunila goankar rent Oct to Dec-20</t>
  </si>
  <si>
    <t>paid by cheque 000719 to Mukesh Bharuka on  a/c rent for Oct to Dec-20</t>
  </si>
  <si>
    <t>paid by cheque 000720 to Digambe000720 to Nikhi aaaaaa  Mayekar</t>
  </si>
  <si>
    <t>paid by cheque 000721 toDiagmber naik Rent Oct to Dec-20</t>
  </si>
  <si>
    <t>paid by cheque 000722 to Manohar Parab on a/c rent oct to dec-20</t>
  </si>
  <si>
    <t>paid by cheque 000723 to Dinesh Pandya on a/c Rent Oct to Dec-20</t>
  </si>
  <si>
    <t>being amt RTGS return</t>
  </si>
  <si>
    <t>paid by cheque00725 HDFC BankDinesh Pandya</t>
  </si>
  <si>
    <t>paid by cheque 000741 to Radhakishan Bhalani</t>
  </si>
  <si>
    <t>paid by cheque 000740 to Baidyanath Ghara on a/c payment renet Jan to March-21</t>
  </si>
  <si>
    <t>paid by cheque 000742  Maya bhatia  Jan to March-21</t>
  </si>
  <si>
    <t>paid by cheque 000743 to Prakash Venkat Rao on a/c Rent for Jan to March-21</t>
  </si>
  <si>
    <t>paid by cheque 000744 to Purnima Yadav on a/c Rent Jan to March-21</t>
  </si>
  <si>
    <t>IDBI Rera A/c Ambrish</t>
  </si>
  <si>
    <t>paid by cheque 631485  to Sudha Chubey Rent Jan to March-21</t>
  </si>
  <si>
    <t>paid by cheque 631488 to Dinesh Pandya on a/c Rent Jan to March-21</t>
  </si>
  <si>
    <t>paid by cheque 631489 to Shashikala Bokil on a/c Rent Jan to March-21</t>
  </si>
  <si>
    <t>paid by cheque 631490 prabha Patil rent Jan to March-21</t>
  </si>
  <si>
    <t>paid by cheque 000491 to sunila Gaonkar Rent Jan to March-21</t>
  </si>
  <si>
    <t>paid by cheque 000492 to Nikhil Mayker on a/c Rent Jan to March-21</t>
  </si>
  <si>
    <t>paid by cheque 000747 to Fatima Dalima on a/c Rent Jan to March-21</t>
  </si>
  <si>
    <t>paid by cheque 000746 to Vishwanath Sharti Rent Jan to March-21</t>
  </si>
  <si>
    <t>paid by cheque 000750 Vijay Chandure on a/c Rent Jan to March-21</t>
  </si>
  <si>
    <t>Paid by cheque 000749 Bimaldevi Thakur Rent Jan to March-21</t>
  </si>
  <si>
    <t>paid by cheque 000748 Sumitra Kamat on a/c Rent Jan to March-21</t>
  </si>
  <si>
    <t>paid by chequr 631494 Manohar Parab Rent Jan to mRach-21</t>
  </si>
  <si>
    <t>paid by cheque 631495 on a/c rent Avinash Fulary Rent Jan to March-21</t>
  </si>
  <si>
    <t>paid by cheque 631497 Mukesh Bharuka rent Jan to March-21</t>
  </si>
  <si>
    <t>paid by chequr 631496 to Digmbar Naik on a/c payment Rent Jan to March 21</t>
  </si>
  <si>
    <t>paid by cheque 631505 to Baidyanath Ghara Rent Aprl to June-21</t>
  </si>
  <si>
    <t>paid by cheque 631518 Bimladev Thakur Rent April-June-21</t>
  </si>
  <si>
    <t>paid by cheque 631519 Praksh Venkatrao Rent April-June-21</t>
  </si>
  <si>
    <t>paid by cheque 631520 Maya Bhatia Rent April-June-21</t>
  </si>
  <si>
    <t>paid by cheque 631521 Sumita Kamat Rent April-Jan-21</t>
  </si>
  <si>
    <t>paid by cheque 631522 Radhakishan Bhalani Rent April to June-21</t>
  </si>
  <si>
    <t>paid by cheque 613523 to Vishwanath Shatri on a/c Rent April to June-21</t>
  </si>
  <si>
    <t>paid by cheque 613524 to Purnima Yadav on a/c Rent for April to june-21</t>
  </si>
  <si>
    <t>paid by cheque 613526 Sudha Chaubey on a/c Rent April to june-21</t>
  </si>
  <si>
    <t>paid by cheque 613525 Vijay Chandure on a/c Rent April to June-21</t>
  </si>
  <si>
    <t>paid by cheque 787051 to shashikala Bokil Rent April to june-21</t>
  </si>
  <si>
    <t>paid by cheque 787052 Nikhil Mayekar Rent April to june-21</t>
  </si>
  <si>
    <t>paid by cheque 787054 Ftima Dalima Rent April to june-21</t>
  </si>
  <si>
    <t>paid by cheque 787055 Prabha patil on a/c rent April to june-21</t>
  </si>
  <si>
    <t>paid by cheque 787056 Avinash fulari on a/c rent for April to june-21</t>
  </si>
  <si>
    <t>paid by cheque 787057 Dinesh pandya on a/c rent april to june-21</t>
  </si>
  <si>
    <t>paid by cheque 00058 Manohar parab on a/c rent april to june-21</t>
  </si>
  <si>
    <t>paid by cheque 787060 sunila Goankar on a/c Rent April to june-21</t>
  </si>
  <si>
    <t>issured cheque 787061 Digambar naik on a/c Rent April to june-21</t>
  </si>
  <si>
    <t>paid by cheque 787066 Mukesh Bharuka on a/c rent April to june-21</t>
  </si>
  <si>
    <t>paid by cheque 790753 to Sumitra D. Kamat on a/c rent for July to Sept-21</t>
  </si>
  <si>
    <t>paid by cheque000757 Vishwanath Shatri on a/c Rent July to sept 21</t>
  </si>
  <si>
    <t>paid by cheque 000758 to Radhakishan Bhalani Rent July to Sept-21</t>
  </si>
  <si>
    <t>paid by cheque  790759 Purnima Yadav on a/c Rent July to  sept 21</t>
  </si>
  <si>
    <t>paid by cheque 790760 Prakash Venkatrao on a/c Rent July to Sept-21</t>
  </si>
  <si>
    <t>paod by cheque 790761 to Baidyanath Ghara on a/c Rent july to sept-21</t>
  </si>
  <si>
    <t>paid by cheque 790762 to Sudha Chaubey on a/c Rent July to sept-21</t>
  </si>
  <si>
    <t>paid by cheque 790763 Fatima Dalima on a/c Rent July to sept-21</t>
  </si>
  <si>
    <t>paid by cheque 790764 prabha Patil on a/c Rent july to sept-21</t>
  </si>
  <si>
    <t>paid by cheque 790765 Digamber Naik on a/c Rent july to sept-21</t>
  </si>
  <si>
    <t>paid by cheque 790766 to Avinash Fulari on a/c Rent july to sept-21</t>
  </si>
  <si>
    <t>paid by chequ 790767 Maukesh Bharuka July to Sept-21</t>
  </si>
  <si>
    <t>paid by cheque 790768 Nikhil Mayekar Rent july to sept-21</t>
  </si>
  <si>
    <t>paid by cheque 790769 to Sanjay Parab on a/c Rent july to sept-21</t>
  </si>
  <si>
    <t>paid by cheque 790770 to Shashikala Bokil Rent july to sept-21 Medha Ajitkumar/Bokil Rajeev</t>
  </si>
  <si>
    <t>paid by cheque 790771 to Ranbir Thakur Rent july to sept-21</t>
  </si>
  <si>
    <t>paid by cheque 790772 to Vivek Chandure Rent july to sept-21</t>
  </si>
  <si>
    <t>paid by cheque 790773 to Dinesh Pandya Rent July to sept-21</t>
  </si>
  <si>
    <t>paid by cheque 790776 To Sameer Gonkar On a/c Rent July to sept-21</t>
  </si>
  <si>
    <t>PAID BY CHEQUE 796281 TO vIVEK cHANDURE ON A/C rENT jULY TO SEPT-21</t>
  </si>
  <si>
    <t>Maya Arjan Bhatia</t>
  </si>
  <si>
    <t>being amt Courpus adjusted  on split of Flat</t>
  </si>
  <si>
    <t>Vijay Gulabrao Chandure</t>
  </si>
  <si>
    <t>being amount Corpus adjsted</t>
  </si>
  <si>
    <t>Sunila Mohan Gaokar</t>
  </si>
  <si>
    <t>being amt Corpus adjusted in Flat</t>
  </si>
  <si>
    <t>Vishwanath Shatri</t>
  </si>
  <si>
    <t>being 50% corpus adjusted</t>
  </si>
  <si>
    <t>Manohar Parab</t>
  </si>
  <si>
    <t>being amount Courpus adjusted in Flat</t>
  </si>
  <si>
    <t>Digambar Naik</t>
  </si>
  <si>
    <t>being amt of  Corpus adjusted in flat</t>
  </si>
  <si>
    <t>Baidayanath S.Ghara</t>
  </si>
  <si>
    <t>being amt of Corpus adjusted in Flat</t>
  </si>
  <si>
    <t>Prabha Bajirao Patil</t>
  </si>
  <si>
    <t>being amt Corpus adjusted in flat</t>
  </si>
  <si>
    <t>Sumitra D.Kamat &amp; Vinod D.Kamat</t>
  </si>
  <si>
    <t>being amt  Corpus adjusted in Flat</t>
  </si>
  <si>
    <t>Radhakishan S.Bahlani</t>
  </si>
  <si>
    <t>being amt Corpus fund adjusted &amp; transfer</t>
  </si>
  <si>
    <t>Shasikala G.Bokil</t>
  </si>
  <si>
    <t>being amt Corpus fund adjusted in Split flat</t>
  </si>
  <si>
    <t>Nikhil S. Mayekar</t>
  </si>
  <si>
    <t>Purnima Amos Yadav</t>
  </si>
  <si>
    <t>being amt corpus adjusted in flat</t>
  </si>
  <si>
    <t>Avinash Fulari</t>
  </si>
  <si>
    <t>being amt Corpus fund adjusted in flat</t>
  </si>
  <si>
    <t>Savio Ivan D'lima</t>
  </si>
  <si>
    <t>being amt corpus fund  50% adjusted</t>
  </si>
  <si>
    <t>paid by cheque 000051 Mukesh Bharuka on a/c 50% Corpus paid</t>
  </si>
  <si>
    <t>paid by cheque 000052 to Sudha Chaubey on a/c 50%  corpus paid</t>
  </si>
  <si>
    <t>paid by cheque 00054 to Bimladevi Thakkar on a/c corpus paid 50%</t>
  </si>
  <si>
    <t>paid  by xcheque 00057 to Dinesh Pandya</t>
  </si>
  <si>
    <t>paid by cheque 00055 Praksh Venkatrao 50%</t>
  </si>
  <si>
    <t>paid by cheque 000424 on a/c 50% Courps           Paid to Mukesh Bharuka</t>
  </si>
  <si>
    <t>Rent</t>
  </si>
  <si>
    <t>IDBI Bank</t>
  </si>
  <si>
    <t>issued cheque 094268 &amp; 094271  to S.G.Bokil on a/c Registration Flat</t>
  </si>
  <si>
    <t>paid by cheque  094270 to Sudha Chaubey on a/c Registration of Flat</t>
  </si>
  <si>
    <t>issued cheque 094272 &amp; 094277 to Vinod  kamat</t>
  </si>
  <si>
    <t>paid by cheque 094275 to Dinesh Pandya</t>
  </si>
  <si>
    <t>paid by cheque 094276 to Prakashrao on a/c Registration</t>
  </si>
  <si>
    <t>issued cheque 094278 &amp; 094279 on a/c payment Maya Bhatia</t>
  </si>
  <si>
    <t>issued cheque 094280 &amp; 094281 for  Radhakrishan bh</t>
  </si>
  <si>
    <t>issued cheque 094282 to Avinash Fulari</t>
  </si>
  <si>
    <t>paid by cheque 094283 to Prabha Patil</t>
  </si>
  <si>
    <t>paid by cheque 094285 to Ranbir Thakur</t>
  </si>
  <si>
    <t>paid by cheque 094284 Sunil Gaokar</t>
  </si>
  <si>
    <t>paid by cheque 094286 &amp; 094287 to Baidanath Ghara</t>
  </si>
  <si>
    <t>issued cheque 094288 &amp; 094289 to Purnima Yadav</t>
  </si>
  <si>
    <t>issued cheque 094290 &amp; 094291 to Manohar Parab</t>
  </si>
  <si>
    <t>paid by cheque 094292 on a/c SD+ Registration Mukesh Bharukha</t>
  </si>
  <si>
    <t>paid by cheque 094293 Nikhil</t>
  </si>
  <si>
    <t>paid by chqeue 094294 to Vishwanathan Shatri</t>
  </si>
  <si>
    <t>paid by cheque 094295 to Savion Dalima</t>
  </si>
  <si>
    <t>PAID BY CHEQUE 094296 cHANDUR'S FLAT</t>
  </si>
  <si>
    <t>paid by cheque 094297 to Chandure</t>
  </si>
  <si>
    <t>paid by chque 094298 on a/c Digmaber Naik Flat</t>
  </si>
  <si>
    <t>paid by cheque 094299 on a/c Digmber Naik</t>
  </si>
  <si>
    <t xml:space="preserve">TOTAL STAMP DUTY PAID AGAINST FLAT </t>
  </si>
  <si>
    <t>Total Land Cost</t>
  </si>
  <si>
    <t/>
  </si>
  <si>
    <t>Payment</t>
  </si>
  <si>
    <t>668</t>
  </si>
  <si>
    <t>paid by cheque 806515 Avinash Fulari Rent Oct to Dec-21</t>
  </si>
  <si>
    <t>paid by cheque 806518 to Ranbir Thakur on a/c Rent Oct-Dec-21</t>
  </si>
  <si>
    <t>paid by cheque 806516 on a/c Rent Oct Dec-21</t>
  </si>
  <si>
    <t>paid by cheque 806514 to Fatima Dlima on a/c Rent Oct to Dec-21</t>
  </si>
  <si>
    <t>p[aid by cheque 806511 to Mukesh Bharuka on a/c Rent Oct to Dec-21</t>
  </si>
  <si>
    <t>rent paid by cheque 806517 to Nikhil Mayekar on a/c Rent Oct to Dec-21</t>
  </si>
  <si>
    <t>paid by cheque 806512 to Vishwanath Shatri Rent for Oct to Dec-21</t>
  </si>
  <si>
    <t>paid by cheque 806520 to Sudha Chaubey Rent for Oct to Dec-21</t>
  </si>
  <si>
    <t>renet for cheque  806519 Vinod Kamat on a/c Rent for Oct to Dec-21</t>
  </si>
  <si>
    <t>paid by cheque  806521 Prabha Patil Rent Oct to Dec-21</t>
  </si>
  <si>
    <t>paid by cheque 806525 to Baidyanath Ghara on a/c Rent Oct to Dec-21</t>
  </si>
  <si>
    <t>paid by cheque 806524 to Prakash Venkatrao on a/c Rent Oct to Dec-21</t>
  </si>
  <si>
    <t>paid by cheque 806527 to  Rajashree Bokil on a/c Rent Oct to Dec-21</t>
  </si>
  <si>
    <t>paiby cheque 806523 to Radhakishan Bahalani on a/c Rent Oct to Dec-21</t>
  </si>
  <si>
    <t>paid by cheque 806522 to Purnima Yadav on a/c Rent Oct to Dec-21</t>
  </si>
  <si>
    <t>paid by cheque   806528  Vivek Chandure on a/c Rent Oct to Dec-21</t>
  </si>
  <si>
    <t>paid by cheque 814682 to Dinesh Pandya on a/c Rent for Oct to Dec-21</t>
  </si>
  <si>
    <t>paid by cheque 806526 to Santosh Rent Oct to Dec-21</t>
  </si>
  <si>
    <t>paid by cheque 814681 to Sameer Goankar on a/c Rent for Oct to Dec-21</t>
  </si>
  <si>
    <t>paid by cheque 814687 to Sunil Bhatia on a/c Rent Oct to Dec-21</t>
  </si>
  <si>
    <t>(as per details)</t>
  </si>
  <si>
    <t>Purchase</t>
  </si>
  <si>
    <t>1</t>
  </si>
  <si>
    <t>Power Post(Ambrish)</t>
  </si>
  <si>
    <t>CGST 9% Purchase</t>
  </si>
  <si>
    <t>SGST 9% Purchase</t>
  </si>
  <si>
    <t>received bills</t>
  </si>
  <si>
    <t>2</t>
  </si>
  <si>
    <t>Relcon Infraprojects Ltd(Ambrish)</t>
  </si>
  <si>
    <t>3</t>
  </si>
  <si>
    <t>4</t>
  </si>
  <si>
    <t>5</t>
  </si>
  <si>
    <t>Mateshvari Electric &amp; Hardwear Stores(A)</t>
  </si>
  <si>
    <t>6</t>
  </si>
  <si>
    <t>Superior Concrete Products LLP(A)</t>
  </si>
  <si>
    <t>7</t>
  </si>
  <si>
    <t>Masina Ispat Private Limited(A)</t>
  </si>
  <si>
    <t>8</t>
  </si>
  <si>
    <t>Maharashtra Vikas Tranport &amp; General Kamgar Sanghat</t>
  </si>
  <si>
    <t>9</t>
  </si>
  <si>
    <t>Aqsa Enterprises</t>
  </si>
  <si>
    <t>10</t>
  </si>
  <si>
    <t>rECEIVED BILLS</t>
  </si>
  <si>
    <t>11</t>
  </si>
  <si>
    <t>Godrej &amp; Boyce  Mfg  Co.Ltd(Ambrish)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</si>
  <si>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</si>
  <si>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</si>
  <si>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</si>
  <si>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</si>
  <si>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</si>
  <si>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</si>
  <si>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</si>
  <si>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</si>
  <si>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</si>
  <si>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receuved bills</t>
  </si>
  <si>
    <t>21</t>
  </si>
  <si>
    <t>22</t>
  </si>
  <si>
    <t>23</t>
  </si>
  <si>
    <t>Mody Associates Co.(Ambrish)</t>
  </si>
  <si>
    <t>24</t>
  </si>
  <si>
    <t>25</t>
  </si>
  <si>
    <t>26</t>
  </si>
  <si>
    <t>receibed bills</t>
  </si>
  <si>
    <t>27</t>
  </si>
  <si>
    <t>28</t>
  </si>
  <si>
    <t>29</t>
  </si>
  <si>
    <t>30</t>
  </si>
  <si>
    <t>31</t>
  </si>
  <si>
    <t>rececived bills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</si>
  <si>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</si>
  <si>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</si>
  <si>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</si>
  <si>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</si>
  <si>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</si>
  <si>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</si>
  <si>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</si>
  <si>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</si>
  <si>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</si>
  <si>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</si>
  <si>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</si>
  <si>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</si>
  <si>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</si>
  <si>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</si>
  <si>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</si>
  <si>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</si>
  <si>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</si>
  <si>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</si>
  <si>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Bhairav Tarpaulins(Ambrish)</t>
  </si>
  <si>
    <t>Almighty Enterprises</t>
  </si>
  <si>
    <t>50</t>
  </si>
  <si>
    <t>51</t>
  </si>
  <si>
    <t>52</t>
  </si>
  <si>
    <t>53</t>
  </si>
  <si>
    <t>54</t>
  </si>
  <si>
    <t>55</t>
  </si>
  <si>
    <t>56</t>
  </si>
  <si>
    <t>57</t>
  </si>
  <si>
    <t>ACC Limited(Ambrish)</t>
  </si>
  <si>
    <t>58</t>
  </si>
  <si>
    <t>59</t>
  </si>
  <si>
    <t>60</t>
  </si>
  <si>
    <t>Rajput Electricals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</si>
  <si>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</si>
  <si>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</si>
  <si>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</si>
  <si>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</si>
  <si>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</si>
  <si>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</si>
  <si>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</si>
  <si>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</si>
  <si>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</si>
  <si>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</si>
  <si>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</si>
  <si>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</si>
  <si>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</si>
  <si>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</si>
  <si>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</si>
  <si>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</si>
  <si>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</si>
  <si>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</si>
  <si>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</si>
  <si>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</si>
  <si>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</si>
  <si>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SKG Project &amp; Engg Pvt.Ltd.</t>
  </si>
  <si>
    <t>82</t>
  </si>
  <si>
    <t>83</t>
  </si>
  <si>
    <t>84</t>
  </si>
  <si>
    <t>85</t>
  </si>
  <si>
    <t>reveived bills</t>
  </si>
  <si>
    <t>86</t>
  </si>
  <si>
    <t>reved bills</t>
  </si>
  <si>
    <t>87</t>
  </si>
  <si>
    <t>88</t>
  </si>
  <si>
    <t>RECEIVED BILLS</t>
  </si>
  <si>
    <t>89</t>
  </si>
  <si>
    <t>90</t>
  </si>
  <si>
    <t>91</t>
  </si>
  <si>
    <t>92</t>
  </si>
  <si>
    <t>93</t>
  </si>
  <si>
    <t>94</t>
  </si>
  <si>
    <t>RECEIVED BILLSD</t>
  </si>
  <si>
    <t>95</t>
  </si>
  <si>
    <t>96</t>
  </si>
  <si>
    <t>97</t>
  </si>
  <si>
    <t>98</t>
  </si>
  <si>
    <t>99</t>
  </si>
  <si>
    <t>RECEUVED BILLS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</si>
  <si>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</si>
  <si>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</si>
  <si>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</si>
  <si>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</si>
  <si>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</si>
  <si>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</si>
  <si>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</si>
  <si>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</si>
  <si>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</si>
  <si>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</si>
  <si>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</si>
  <si>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</si>
  <si>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</si>
  <si>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</si>
  <si>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</si>
  <si>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</si>
  <si>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Bharuka Cement Suppliers</t>
  </si>
  <si>
    <t>116</t>
  </si>
  <si>
    <t>117</t>
  </si>
  <si>
    <t>K.N.Enterprise</t>
  </si>
  <si>
    <t>118</t>
  </si>
  <si>
    <t>YNational Enterprise</t>
  </si>
  <si>
    <t>119</t>
  </si>
  <si>
    <t>121</t>
  </si>
  <si>
    <t>122</t>
  </si>
  <si>
    <t>K.C.Ferro</t>
  </si>
  <si>
    <t>123</t>
  </si>
  <si>
    <t>124</t>
  </si>
  <si>
    <t>Sukun Agencies</t>
  </si>
  <si>
    <t>126</t>
  </si>
  <si>
    <t>Deepam Infotech(Kurla)</t>
  </si>
  <si>
    <t>128</t>
  </si>
  <si>
    <t>129</t>
  </si>
  <si>
    <t>recived billws</t>
  </si>
  <si>
    <t>132</t>
  </si>
  <si>
    <t>Techmaxx</t>
  </si>
  <si>
    <t>133</t>
  </si>
  <si>
    <t>134</t>
  </si>
  <si>
    <t>135</t>
  </si>
  <si>
    <t>136</t>
  </si>
  <si>
    <t>New Super Hiring Hiring</t>
  </si>
  <si>
    <t>137</t>
  </si>
  <si>
    <t>138</t>
  </si>
  <si>
    <t>139</t>
  </si>
  <si>
    <t>143</t>
  </si>
  <si>
    <t>Prism Johnson Limited(Kurla)</t>
  </si>
  <si>
    <t>receivedbills</t>
  </si>
  <si>
    <t>received biills</t>
  </si>
  <si>
    <t>Surya Enterprises</t>
  </si>
  <si>
    <t>Minit Tube</t>
  </si>
  <si>
    <t>Variety Plywood</t>
  </si>
  <si>
    <t>M/s. Vaman Pacific Technology</t>
  </si>
  <si>
    <t>received bills &amp; transfer</t>
  </si>
  <si>
    <t>Maxell</t>
  </si>
  <si>
    <t>being bills received for purchase of Mobile</t>
  </si>
  <si>
    <t>received bills for purchase of  Mobile</t>
  </si>
  <si>
    <t>Jai Vijayalaxmi Stationery &amp; Xerox</t>
  </si>
  <si>
    <t>Round of</t>
  </si>
  <si>
    <t>received on 2/10/20 but entry is made on 2.1.21</t>
  </si>
  <si>
    <t>being amt bills received dated 1.11.20 but entru made 2.1.21</t>
  </si>
  <si>
    <t>received bills dated 18.11.20</t>
  </si>
  <si>
    <t>Software at Work (India) Pvt Ltd</t>
  </si>
  <si>
    <t>being amt bills received for tally  renewal</t>
  </si>
  <si>
    <t>received bill dated 30.1.21 received on 13.2.21</t>
  </si>
  <si>
    <t>CGST @ 6%</t>
  </si>
  <si>
    <t>SGST @ 6% on Purchases</t>
  </si>
  <si>
    <t>bills received</t>
  </si>
  <si>
    <t>being bills received</t>
  </si>
  <si>
    <t>Pooja Telecom</t>
  </si>
  <si>
    <t>CGST @ 6% on Purchases</t>
  </si>
  <si>
    <t>Shree Laxmi Saw Mills Kurla</t>
  </si>
  <si>
    <t>received bills 1.9.21</t>
  </si>
  <si>
    <t>received bills dated 10.9/.21</t>
  </si>
  <si>
    <t>received  bills</t>
  </si>
  <si>
    <t>Received bills</t>
  </si>
  <si>
    <t>received bills 1939/21-22</t>
  </si>
  <si>
    <t>Vch Type</t>
  </si>
  <si>
    <t>Vch No.</t>
  </si>
  <si>
    <t>Debit</t>
  </si>
  <si>
    <t>Madhav Marble &amp; Genite(Kurla)</t>
  </si>
  <si>
    <t>Shree Mahavir Ceramics (Ambarish</t>
  </si>
  <si>
    <t>TCS 1%</t>
  </si>
  <si>
    <t>Output SGST</t>
  </si>
  <si>
    <t>GST 12%</t>
  </si>
  <si>
    <t>GST 18%</t>
  </si>
  <si>
    <t>GST 28%</t>
  </si>
  <si>
    <t>Schindalr India Pvt Ltd Ambarish</t>
  </si>
  <si>
    <t>Suntex Corporation</t>
  </si>
  <si>
    <t>Doorset Industries Pvt.Ltd(Kurla)</t>
  </si>
  <si>
    <t>IGST</t>
  </si>
  <si>
    <t>JKCera International(Ambarish)</t>
  </si>
  <si>
    <t>Tatkalorry Private Limited</t>
  </si>
  <si>
    <t>CGST 2.5%</t>
  </si>
  <si>
    <t>SGST 2.5%</t>
  </si>
  <si>
    <t>Vaishnavi Traders(Kurla)</t>
  </si>
  <si>
    <t>TOTAL</t>
  </si>
  <si>
    <t>HDFC Bank LTD</t>
  </si>
  <si>
    <t>TDS on Professional Fees</t>
  </si>
  <si>
    <t>paid by cheque 000262 on a/c transfer - Ajit Upadhaya</t>
  </si>
  <si>
    <t>paid by cheque 000272 on a/c fees paid</t>
  </si>
  <si>
    <t>paid by cheque 000287  on a/c fees paid - Ajit Upadhaya</t>
  </si>
  <si>
    <t>144</t>
  </si>
  <si>
    <t>paid by cheque000294 to Ajit Upadyay</t>
  </si>
  <si>
    <t>240</t>
  </si>
  <si>
    <t>paid by  000305 on a/c Professional - Ajit Upadhyay</t>
  </si>
  <si>
    <t>324</t>
  </si>
  <si>
    <t>paid by cheque 000313 on a/c professional fees paid - Ajit Upadhaya</t>
  </si>
  <si>
    <t>377</t>
  </si>
  <si>
    <t>paid by cheque  000326  On a/c Professional fees - Ajit Upadhyay</t>
  </si>
  <si>
    <t>Journal</t>
  </si>
  <si>
    <t>CGST 9% on Professional Fees</t>
  </si>
  <si>
    <t>SGST 9% on Professional Fees</t>
  </si>
  <si>
    <t>Global Lab(Kurla)</t>
  </si>
  <si>
    <t>received bills No 13243</t>
  </si>
  <si>
    <t>received bills 13244</t>
  </si>
  <si>
    <t>received bills 13245</t>
  </si>
  <si>
    <t>received bills 13560</t>
  </si>
  <si>
    <t>received bills 13316</t>
  </si>
  <si>
    <t>received bills 13317</t>
  </si>
  <si>
    <t>received bills 13410</t>
  </si>
  <si>
    <t>received bills 107356</t>
  </si>
  <si>
    <t>received bills 107354</t>
  </si>
  <si>
    <t>received bills 107348</t>
  </si>
  <si>
    <t>received bills 107346</t>
  </si>
  <si>
    <t>received bills 107352</t>
  </si>
  <si>
    <t>received bills 108230</t>
  </si>
  <si>
    <t>received bills 108229</t>
  </si>
  <si>
    <t>received bills 108439</t>
  </si>
  <si>
    <t>received bills 108936</t>
  </si>
  <si>
    <t>bill No 108938</t>
  </si>
  <si>
    <t>received bills 108942</t>
  </si>
  <si>
    <t>received bills 109066</t>
  </si>
  <si>
    <t>received bills 109679</t>
  </si>
  <si>
    <t>received bill No 110309</t>
  </si>
  <si>
    <t>received bills No 110631</t>
  </si>
  <si>
    <t>received bills 110632</t>
  </si>
  <si>
    <t>received bills No 111214</t>
  </si>
  <si>
    <t>received bills 111223</t>
  </si>
  <si>
    <t>received bills 111451</t>
  </si>
  <si>
    <t>received bills 111450</t>
  </si>
  <si>
    <t>received bills 110630</t>
  </si>
  <si>
    <t>received bills 111936</t>
  </si>
  <si>
    <t>received bills 111935</t>
  </si>
  <si>
    <t>received bill no 1448-113299</t>
  </si>
  <si>
    <t>received bills 113298</t>
  </si>
  <si>
    <t>received bill No 114078</t>
  </si>
  <si>
    <t>received bills No 114080</t>
  </si>
  <si>
    <t>received bills 14752</t>
  </si>
  <si>
    <t>received bills No 14852</t>
  </si>
  <si>
    <t>ECO MEP Consultant</t>
  </si>
  <si>
    <t>being amt professional fees  (Proforma invoice) received</t>
  </si>
  <si>
    <t>received bills 15162</t>
  </si>
  <si>
    <t>125</t>
  </si>
  <si>
    <t>received bills 15452 dt.13.9</t>
  </si>
  <si>
    <t>received bills 119419</t>
  </si>
  <si>
    <t>177</t>
  </si>
  <si>
    <t>S.B.Associates(Ambrish Exp)</t>
  </si>
  <si>
    <t>being amt bill received Bill No  082</t>
  </si>
  <si>
    <t>received bills dated 24.4.21</t>
  </si>
  <si>
    <t>received bills kurla site</t>
  </si>
  <si>
    <t>received bills on 11.6.21</t>
  </si>
  <si>
    <t>being Bill no 20315-154315 received on aa.6.21</t>
  </si>
  <si>
    <t>being amt bills received 19693-154316 on 11.6.21</t>
  </si>
  <si>
    <t>being amt bill dated 8.3.21 No 19537-150927 on 11.6.21</t>
  </si>
  <si>
    <t>Ubaid Pettiwala(Ambrish)</t>
  </si>
  <si>
    <t>being amt bills received &amp; transfer</t>
  </si>
  <si>
    <t>being amt bills received</t>
  </si>
  <si>
    <t>received bills 38152-159096</t>
  </si>
  <si>
    <t>received bills 38152-158630</t>
  </si>
  <si>
    <t>received bills no 38152/22.7.21</t>
  </si>
  <si>
    <t>received bill no 38566-160413 dated 29.7.21</t>
  </si>
  <si>
    <t>received bills 38152 -160794</t>
  </si>
  <si>
    <t>received bills no 38152/160861</t>
  </si>
  <si>
    <t>received bills 38566-162081</t>
  </si>
  <si>
    <t>receiced bills 39016-162490</t>
  </si>
  <si>
    <t>received bills 38566-162491</t>
  </si>
  <si>
    <t>received bills No 39016-162804 dated 27.8.21</t>
  </si>
  <si>
    <t>received bills164018</t>
  </si>
  <si>
    <t>received bills 39458-164373</t>
  </si>
  <si>
    <t>received bills 39016-164508</t>
  </si>
  <si>
    <t>received bills 39458-166452</t>
  </si>
  <si>
    <t>received bills 39864-166628</t>
  </si>
  <si>
    <t>received bills 39864-166687</t>
  </si>
  <si>
    <t>received bill 39864-166688</t>
  </si>
  <si>
    <t>received bills 39864-166688</t>
  </si>
  <si>
    <t>received bills 40261-168236</t>
  </si>
  <si>
    <t>received bills 39864-168544</t>
  </si>
  <si>
    <t>received bills 40261-170110</t>
  </si>
  <si>
    <t>received bills 40261-170423</t>
  </si>
  <si>
    <t>422</t>
  </si>
  <si>
    <t>PAID BY CHEQUE 796295 tO nIKHIN dHING</t>
  </si>
  <si>
    <t>received bills 170627 dated 26.11.21</t>
  </si>
  <si>
    <t>received bills KRL-40723-172109</t>
  </si>
  <si>
    <t>rexceived bills 40723-172570</t>
  </si>
  <si>
    <t>received bills KRL-41237-172843</t>
  </si>
  <si>
    <t>Loan Processing Charges</t>
  </si>
  <si>
    <t>received bills41237-173215</t>
  </si>
  <si>
    <t>ARA Designes(Kurla)</t>
  </si>
  <si>
    <t>being bills received &amp; transfer</t>
  </si>
  <si>
    <t>received bills 41237-174792</t>
  </si>
  <si>
    <t>received bills 41237-175336</t>
  </si>
  <si>
    <t>received bills 41866-175765</t>
  </si>
  <si>
    <t>received bills KRL-41866-175871</t>
  </si>
  <si>
    <t>Mona Mehta(Ambarish)</t>
  </si>
  <si>
    <t>Received bills &amp; transfer</t>
  </si>
  <si>
    <t>Shree Constructions(Ambarish)</t>
  </si>
  <si>
    <t>666</t>
  </si>
  <si>
    <t>beinf amt paid by cheque 806509 to Nikhil Dhing</t>
  </si>
  <si>
    <t>Varma &amp; Associates(Kurla)</t>
  </si>
  <si>
    <t>CGST  9% Labour</t>
  </si>
  <si>
    <t>SGST 9% Labour</t>
  </si>
  <si>
    <t>Foundation Engineering(Ambrish)</t>
  </si>
  <si>
    <t>TDS Contractor - 94C</t>
  </si>
  <si>
    <t>received bills Foundation Enginnring</t>
  </si>
  <si>
    <t>Rishi Constructions</t>
  </si>
  <si>
    <t>Debit Note</t>
  </si>
  <si>
    <t>120</t>
  </si>
  <si>
    <t>Mantra Turnkey Projects LLP (Kurla)</t>
  </si>
  <si>
    <t>Retention Money @ 5% (Mantra LLP)</t>
  </si>
  <si>
    <t>being amt bills received ant transfer (Balance TDS already deducted on advance payment)</t>
  </si>
  <si>
    <t>received invoice 103 dt 2.5.19</t>
  </si>
  <si>
    <t>FEC India</t>
  </si>
  <si>
    <t>received bills No 1</t>
  </si>
  <si>
    <t>received bills No 106/19-20</t>
  </si>
  <si>
    <t>received bills No 107/19-20</t>
  </si>
  <si>
    <t>received bill No 112</t>
  </si>
  <si>
    <t>Initial Pest Control</t>
  </si>
  <si>
    <t>Pre construction termiseal service - Termite Service</t>
  </si>
  <si>
    <t>received bills no M/02/2021-22</t>
  </si>
  <si>
    <t>received bills from Mantra Turnkey project bill No M/03/21-22</t>
  </si>
  <si>
    <t>received bill no M/05/21-22 dated 4.10.21</t>
  </si>
  <si>
    <t>received bills  M/09/21-22</t>
  </si>
  <si>
    <t>Prerana Electricals Works(Ambarish)</t>
  </si>
  <si>
    <t>Retention Monney(Prerana)</t>
  </si>
  <si>
    <t>received bills dated 21.1.2022</t>
  </si>
  <si>
    <t>Raj Interior(Ambarish)</t>
  </si>
  <si>
    <t>457</t>
  </si>
  <si>
    <t>issued cheque 796309 to Account Officer Mhada on a/c payment lease Rent Ambarish Soc</t>
  </si>
  <si>
    <t>458</t>
  </si>
  <si>
    <t>issued cheque 796310 for Payment to Account Officer Mhada Mumbai Board on a/c lease Rent</t>
  </si>
  <si>
    <t>472</t>
  </si>
  <si>
    <t>paid by cheque 796315 on a/c Rent instalment</t>
  </si>
  <si>
    <t>473</t>
  </si>
  <si>
    <t>being amt paid 796318 on a/c Rent charges Kurla</t>
  </si>
  <si>
    <t>510</t>
  </si>
  <si>
    <t>being amt issued by cheque  806482 on a/c pest control payment</t>
  </si>
  <si>
    <t>514</t>
  </si>
  <si>
    <t>paid by cheque 806483 on a/c Water Charges paid</t>
  </si>
  <si>
    <t>540</t>
  </si>
  <si>
    <t>being amt paid by cheque 806486 on a/cMhada Charges</t>
  </si>
  <si>
    <t>541</t>
  </si>
  <si>
    <t>being amt paid by cheque 806487 on a/c MCGM Charges</t>
  </si>
  <si>
    <t>542</t>
  </si>
  <si>
    <t>being amt issued for MCGM charges</t>
  </si>
  <si>
    <t>548</t>
  </si>
  <si>
    <t>being  amt paid by RTGS for Mhada charges</t>
  </si>
  <si>
    <t>State Bank of India(A/c 40740926519) CC A/c</t>
  </si>
  <si>
    <t>574</t>
  </si>
  <si>
    <t>paid by cheque No 890826 on a/c property Tax for Ambarish upto March-21</t>
  </si>
  <si>
    <t>713</t>
  </si>
  <si>
    <t>being amt online transfer Development charges</t>
  </si>
  <si>
    <t>734</t>
  </si>
  <si>
    <t>being amt paid by cheque 890841 to MCGM On a/c property Tax 31.3.22</t>
  </si>
  <si>
    <t>745</t>
  </si>
  <si>
    <t>being amt issued by cheque 890839 for payorder for lease ent 1.10.21 to 31.3.22</t>
  </si>
  <si>
    <t>751</t>
  </si>
  <si>
    <t>being amt paid by cheque 890845 on  water charges</t>
  </si>
  <si>
    <t>151</t>
  </si>
  <si>
    <t>Ch. No. :issued cheque 00004  to Cheif account Officer on a/c Payment of Mahada</t>
  </si>
  <si>
    <t>164</t>
  </si>
  <si>
    <t>Ch. No. :issued cheque 00005 to Cheif Account Office on a/c Payment for  B.P. Charges</t>
  </si>
  <si>
    <t>Ch. No. :issued cheque  00007 on a/c payment of MCGM Charges</t>
  </si>
  <si>
    <t>Ch. No. :issued cheque 00008 on a/c MCGM Charges</t>
  </si>
  <si>
    <t>Ch. No. :being chrages paid by chyeque 00009</t>
  </si>
  <si>
    <t>Ch. No. :paid by cheque 00011 on a/c MCGM</t>
  </si>
  <si>
    <t>Cash in Hand</t>
  </si>
  <si>
    <t>paid in cash for search Report</t>
  </si>
  <si>
    <t>Ch. No. :issued cheque 00018, 000015 &amp; 000017 on a/c Various Exp of Ambrish Project</t>
  </si>
  <si>
    <t>issued cheque 000022 to Payorder CFO Payment</t>
  </si>
  <si>
    <t>paid by cheque 00023 for Scutiny fees paid</t>
  </si>
  <si>
    <t>being amt paid by cheque ,262,263 &amp; 264 for S.D &amp; Registration</t>
  </si>
  <si>
    <t>paid by Cheque 00024,25,26,27,28 &amp;29 on a/c Various Charges</t>
  </si>
  <si>
    <t>158</t>
  </si>
  <si>
    <t>issued cheque 000035 on a/c MCGM Charges</t>
  </si>
  <si>
    <t>185</t>
  </si>
  <si>
    <t>issued cheque 00040 on a/c various Exp ambrish</t>
  </si>
  <si>
    <t>paid by cheque 000047 on a/c MCGM Charges</t>
  </si>
  <si>
    <t>paid by cheque 000048</t>
  </si>
  <si>
    <t>paid by cheque 000279  in the name of brihanmumbai mahanagarpalika</t>
  </si>
  <si>
    <t>issued cheque 199194 on a/c MCGM Charges</t>
  </si>
  <si>
    <t>156</t>
  </si>
  <si>
    <t>issued cheque payorder 000114  for Asstt Account Officer</t>
  </si>
  <si>
    <t>351</t>
  </si>
  <si>
    <t>paid by cheque 000177 Payorder Renewal</t>
  </si>
  <si>
    <t>352</t>
  </si>
  <si>
    <t>paid by cgheque 000178 HDFC Property Tax 1,4,18 to 31.3.19</t>
  </si>
  <si>
    <t>357</t>
  </si>
  <si>
    <t>issued cheque 000182 &amp; 183 on a/c Renewal on Tree Plantation</t>
  </si>
  <si>
    <t>476</t>
  </si>
  <si>
    <t>issued cheque 000257 on a/c payment Drinking Water Connection</t>
  </si>
  <si>
    <t>504</t>
  </si>
  <si>
    <t>issued cheque payorder 000266 For DeeWatering permission</t>
  </si>
  <si>
    <t>557</t>
  </si>
  <si>
    <t>paid by cheque 000257 0n a/c litigation charges</t>
  </si>
  <si>
    <t>558</t>
  </si>
  <si>
    <t>being amt transfer</t>
  </si>
  <si>
    <t>665</t>
  </si>
  <si>
    <t>issued cheque000291 on Vaerios Mhada Charges</t>
  </si>
  <si>
    <t>245</t>
  </si>
  <si>
    <t>being amt paid by cheque 000415 on a/c revalidation C.C.Charges</t>
  </si>
  <si>
    <t>455</t>
  </si>
  <si>
    <t>paid by cheque 000469 on a/c water charges</t>
  </si>
  <si>
    <t>577</t>
  </si>
  <si>
    <t>issued cheque  000503 for Scrutiny fees</t>
  </si>
  <si>
    <t>578</t>
  </si>
  <si>
    <t>paid by cheque 000504 I&gt;O&gt;A Dep[osit</t>
  </si>
  <si>
    <t>579</t>
  </si>
  <si>
    <t>paid by cheque 000505 debris Deposit</t>
  </si>
  <si>
    <t>580</t>
  </si>
  <si>
    <t>paid by cheque 000506 on a/c 10% funjible 50% Premium MCGM Share</t>
  </si>
  <si>
    <t>581</t>
  </si>
  <si>
    <t>paid by cheque 000507 on a/c 30% Premium Govt Share</t>
  </si>
  <si>
    <t>582</t>
  </si>
  <si>
    <t>paid by cheque 000509 on a/c 20% Prem MSRDC Share</t>
  </si>
  <si>
    <t>583</t>
  </si>
  <si>
    <t>paid by cheque 000510 on a/c 10% Staircase premium</t>
  </si>
  <si>
    <t>584</t>
  </si>
  <si>
    <t>paid by cheque 000511 on a/c Deficiency in Chowk payment</t>
  </si>
  <si>
    <t>600</t>
  </si>
  <si>
    <t>issued cheque 000525 on a/c Renewal of HE Noc</t>
  </si>
  <si>
    <t>612</t>
  </si>
  <si>
    <t>paid by cheque 000527 on a/c Pest Control Charges</t>
  </si>
  <si>
    <t>615</t>
  </si>
  <si>
    <t>paid by cheque 000258 on a/c Extra Swerage charges paid</t>
  </si>
  <si>
    <t>616</t>
  </si>
  <si>
    <t>paid by cheque 000529 on a/c water charges paid</t>
  </si>
  <si>
    <t>652</t>
  </si>
  <si>
    <t>issued cheque 000536 on a/c Development charges</t>
  </si>
  <si>
    <t>653</t>
  </si>
  <si>
    <t>issued cheque 000357 on a/c Labour cess Payment</t>
  </si>
  <si>
    <t>654</t>
  </si>
  <si>
    <t>paid by cheque 000538 on a/c 10% Open space deficiency premium</t>
  </si>
  <si>
    <t>697</t>
  </si>
  <si>
    <t>paid by cheque 000542 MCGM on a/c payment water bills</t>
  </si>
  <si>
    <t>707</t>
  </si>
  <si>
    <t>paid by cheque  n000545 on a/c Property Tax paid</t>
  </si>
  <si>
    <t>Receipt</t>
  </si>
  <si>
    <t>being amt cheque issued in Feb-20 is cancelled</t>
  </si>
  <si>
    <t>262</t>
  </si>
  <si>
    <t>paid by cheque 000715 to a/c mahada charges</t>
  </si>
  <si>
    <t>263</t>
  </si>
  <si>
    <t>paid by cheque 000716 on a/c Mhada charges</t>
  </si>
  <si>
    <t>264</t>
  </si>
  <si>
    <t>paid by cheque 000717</t>
  </si>
  <si>
    <t>265</t>
  </si>
  <si>
    <t>being amt paid for revalidation fees</t>
  </si>
  <si>
    <t>being amt payordrr cancelled</t>
  </si>
  <si>
    <t>277</t>
  </si>
  <si>
    <t>being revalidation fees paid</t>
  </si>
  <si>
    <t>331</t>
  </si>
  <si>
    <t>paid by cheque 000731 on a/c water charges paid</t>
  </si>
  <si>
    <t>217</t>
  </si>
  <si>
    <t>paid by cheque 787059 on a/c water bills paid</t>
  </si>
  <si>
    <t>250</t>
  </si>
  <si>
    <t>being amt paid to cheif account officer/MB being payment Mhada charges</t>
  </si>
  <si>
    <t>285</t>
  </si>
  <si>
    <t>being amt paid for renewal of C.C of Kurla project</t>
  </si>
  <si>
    <t>308</t>
  </si>
  <si>
    <t>issued cheque 790742 to Att Account Office on a/c 1st Instalment lease Rent for Ambarish</t>
  </si>
  <si>
    <t>312</t>
  </si>
  <si>
    <t>paid by cheque 790752  on a/c water charges</t>
  </si>
  <si>
    <t>412</t>
  </si>
  <si>
    <t>paid by cheque 798292 on a/c property Tax</t>
  </si>
  <si>
    <t>paid by cheque 000098 on a/c Electricity bills paid</t>
  </si>
  <si>
    <t>305</t>
  </si>
  <si>
    <t>paid by cheque 000150 on a/c Electricity bills paid</t>
  </si>
  <si>
    <t>347</t>
  </si>
  <si>
    <t>paid by cheque 000175 HDFC Bank</t>
  </si>
  <si>
    <t>426</t>
  </si>
  <si>
    <t>paid by cheque 000239 on  a/c payment of electric bills kurla</t>
  </si>
  <si>
    <t>519</t>
  </si>
  <si>
    <t>paid by cheque 000265 on a/c Electricity bills paid</t>
  </si>
  <si>
    <t>586</t>
  </si>
  <si>
    <t>paid by cheque 000292 Electricity bills paid</t>
  </si>
  <si>
    <t>606</t>
  </si>
  <si>
    <t>paid by cheque 000315 on a/c Electric bills paid</t>
  </si>
  <si>
    <t>618</t>
  </si>
  <si>
    <t>paid by cheque 000327 on a/c Electric bills paid</t>
  </si>
  <si>
    <t>paid by cheque 000338  on a/c payment of electric bills</t>
  </si>
  <si>
    <t>paid by cheque 000360 on a/c payment of electric bills</t>
  </si>
  <si>
    <t>159</t>
  </si>
  <si>
    <t>paid by cheque 000398 on a/c payment of bills</t>
  </si>
  <si>
    <t>219</t>
  </si>
  <si>
    <t>paid by cheque 000407 on a/c payment bills</t>
  </si>
  <si>
    <t>267</t>
  </si>
  <si>
    <t>paid by cheque 000422 on a/c elctric bills</t>
  </si>
  <si>
    <t>371</t>
  </si>
  <si>
    <t>paid by cheque 000459 on a/c Payment for Electric bills</t>
  </si>
  <si>
    <t>417</t>
  </si>
  <si>
    <t>paid by cheque 000464 towards electric bills paid</t>
  </si>
  <si>
    <t>466</t>
  </si>
  <si>
    <t>paid by cheque 000470 on a/c light bills paid</t>
  </si>
  <si>
    <t>paid by cheque 000501 on a/c pyment of Electricity bills</t>
  </si>
  <si>
    <t>620</t>
  </si>
  <si>
    <t>apid by cheque 000531 on a/c payment of bills</t>
  </si>
  <si>
    <t>paid by cheque 000540 on a/c light bills paid</t>
  </si>
  <si>
    <t>being amt paid by Bank on a/c electricity bills</t>
  </si>
  <si>
    <t>being amt electricity bills paid</t>
  </si>
  <si>
    <t>being amt Electricity bills paid</t>
  </si>
  <si>
    <t>being amt debited by Bank for electric bills</t>
  </si>
  <si>
    <t>paid by cheque 000687 on a/c electric bills paid kurla site</t>
  </si>
  <si>
    <t>205</t>
  </si>
  <si>
    <t>Electricity Charges(Jayakunj)</t>
  </si>
  <si>
    <t>paid by cheque 000636 on a/c electricity bills paid</t>
  </si>
  <si>
    <t>241</t>
  </si>
  <si>
    <t>paid by cheque 000713  on a/c electricity bills paid</t>
  </si>
  <si>
    <t>310</t>
  </si>
  <si>
    <t>Electricity Charges(Sumasam)</t>
  </si>
  <si>
    <t>paid by cjheque 000661 On a/c electric bills paid</t>
  </si>
  <si>
    <t>311</t>
  </si>
  <si>
    <t>paid by cheque 000728 on a/c payment electricity bills</t>
  </si>
  <si>
    <t>paid by cheque 000735 HDFC Bank</t>
  </si>
  <si>
    <t>401</t>
  </si>
  <si>
    <t>being amt paid by cheqoe 000739 electric bills paid</t>
  </si>
  <si>
    <t>being amt paid by cheque 631498</t>
  </si>
  <si>
    <t>being amt paid by cheque 613528 on a/c Electricity bills paid</t>
  </si>
  <si>
    <t>201</t>
  </si>
  <si>
    <t>paid by cheque 787050 on a/c electric bills paid</t>
  </si>
  <si>
    <t>251</t>
  </si>
  <si>
    <t>being amt paid by cheque 787072 on a/c electric bills paid</t>
  </si>
  <si>
    <t>296</t>
  </si>
  <si>
    <t>paid by cheque 787079 on a/c payment of elcrtic bills</t>
  </si>
  <si>
    <t>340</t>
  </si>
  <si>
    <t>paid by cheque 790954 on a/c electricity bills paid</t>
  </si>
  <si>
    <t>427</t>
  </si>
  <si>
    <t>PAID BY CHEQUE 796297 ON NA/C eLECTRICITY BILLS PAID</t>
  </si>
  <si>
    <t>465</t>
  </si>
  <si>
    <t>being amt paid for electricity bills 796312 on a/c electricity bills paid</t>
  </si>
  <si>
    <t>515</t>
  </si>
  <si>
    <t>paid by cheque 806484 on a/c elctric bills paid</t>
  </si>
  <si>
    <t>paid by cheque 814683 to Adnani Electricity bills paid</t>
  </si>
  <si>
    <t>733</t>
  </si>
  <si>
    <t>paid by cheque 890838 on a/c electric bills paid</t>
  </si>
  <si>
    <t>726</t>
  </si>
  <si>
    <t>TDS on Commission</t>
  </si>
  <si>
    <t>being online amt paid to Vijaysingh Mahajan on a/c Brokarage</t>
  </si>
  <si>
    <t>730</t>
  </si>
  <si>
    <t>being amt paid by online on a/c commision on sale of flat at Ambarish</t>
  </si>
  <si>
    <t>Steadfast Security (Solution)</t>
  </si>
  <si>
    <t>yeceived bills</t>
  </si>
  <si>
    <t>received bills o for 31.12.18</t>
  </si>
  <si>
    <t>Bullet Security Service(Kurla)</t>
  </si>
  <si>
    <t>being amt bills received &amp; Transfer</t>
  </si>
  <si>
    <t>being amt bill received</t>
  </si>
  <si>
    <t>being Bill No 6 Recewived &amp; transfer</t>
  </si>
  <si>
    <t>157</t>
  </si>
  <si>
    <t>169</t>
  </si>
  <si>
    <t>184</t>
  </si>
  <si>
    <t>200</t>
  </si>
  <si>
    <t>being amt bills receied &amp; transfer</t>
  </si>
  <si>
    <t>being amt bills received &amp; transfere</t>
  </si>
  <si>
    <t>being amt bills received &amp; traansfer</t>
  </si>
  <si>
    <t>being amt bills received March-21</t>
  </si>
  <si>
    <t>being amt bills received April-21</t>
  </si>
  <si>
    <t>being amt bills received june-21</t>
  </si>
  <si>
    <t>being amt bills july received &amp; transfer</t>
  </si>
  <si>
    <t>received bills dated 1.10.21</t>
  </si>
  <si>
    <t>received bills dated 1.12.21</t>
  </si>
  <si>
    <t>452</t>
  </si>
  <si>
    <t>being online payment for Cubictree Technology solutions pvt Ltd</t>
  </si>
  <si>
    <t>454</t>
  </si>
  <si>
    <t>being online payment the legalist for fees</t>
  </si>
  <si>
    <t>being advance amt paid to Vastukala Consultant I pvt Lid on a/c advance payment</t>
  </si>
  <si>
    <t>470</t>
  </si>
  <si>
    <t>paid by cheque 000827 to Vastukal Conslutancy</t>
  </si>
  <si>
    <t>being amt of stampduty for SBI loan  paid &amp; transfer Hypothication charges &amp; Registration</t>
  </si>
  <si>
    <t>699</t>
  </si>
  <si>
    <t>being amt paid by cheque by RTGS</t>
  </si>
  <si>
    <t>704</t>
  </si>
  <si>
    <t>being amt paid by RTGS</t>
  </si>
  <si>
    <t>State Bank of India(30%) A/c 40695382068</t>
  </si>
  <si>
    <t>529</t>
  </si>
  <si>
    <t>being online payment commission on loan processing</t>
  </si>
  <si>
    <t>530</t>
  </si>
  <si>
    <t>being online amt paid ors mis</t>
  </si>
  <si>
    <t>690</t>
  </si>
  <si>
    <t>being online payment for Insurance</t>
  </si>
  <si>
    <t>475</t>
  </si>
  <si>
    <t>being online amt paid</t>
  </si>
  <si>
    <t>520</t>
  </si>
  <si>
    <t>being amt paid for stampduty for loan  from SBI</t>
  </si>
  <si>
    <t>523</t>
  </si>
  <si>
    <t>being paid online for loan processing fees</t>
  </si>
  <si>
    <t>524</t>
  </si>
  <si>
    <t>being amt charges pid for documentaion charges</t>
  </si>
  <si>
    <t>527</t>
  </si>
  <si>
    <t>being amt online transfer for Recoveries for cersai charges</t>
  </si>
  <si>
    <t>528</t>
  </si>
  <si>
    <t>being onlie payment for mis charges</t>
  </si>
  <si>
    <t>Land Cost &amp; Stamp Duty</t>
  </si>
  <si>
    <t>Rent Cost &amp; Corpus Fund &amp; Shifting Charges</t>
  </si>
  <si>
    <t>Evershine Arts</t>
  </si>
  <si>
    <t>Wet Guard Enterprises</t>
  </si>
  <si>
    <t>Shrishti Sanitation</t>
  </si>
  <si>
    <t>S B Associates</t>
  </si>
  <si>
    <t>Sunrise Arts</t>
  </si>
  <si>
    <t>Stamp Duty Charges</t>
  </si>
  <si>
    <t>Amount paid for Flat no 1403</t>
  </si>
  <si>
    <t>Amount paid for Flat no 1402</t>
  </si>
  <si>
    <t>Associated Architect</t>
  </si>
  <si>
    <t>Ch. No. :paid by cheque 0000087 on a/c appointment for Architect for Ambrish Kurla</t>
  </si>
  <si>
    <t>Proforma Invoice</t>
  </si>
  <si>
    <t>Sunrise Arts(Ambarish)</t>
  </si>
  <si>
    <t xml:space="preserve">being amt paid by cheque 000699 on a/c advance payment </t>
  </si>
  <si>
    <t>paid by cheque 000780 on a/c</t>
  </si>
  <si>
    <t>Union Bank of India Factory Lane</t>
  </si>
  <si>
    <t>Ch. No. :paid by cheque 060226 on a/c Professiona fees paid</t>
  </si>
  <si>
    <t>pqaid by cheque 000202 on a/c FArchitect fees paid</t>
  </si>
  <si>
    <t>paid by cheque 00030 on a/c Architect fees paid</t>
  </si>
  <si>
    <t>Bills Received</t>
  </si>
  <si>
    <t>Ch. No. :issued cheque 000001 towards Architect fees paid</t>
  </si>
  <si>
    <t>Petty Cash</t>
  </si>
  <si>
    <t>140</t>
  </si>
  <si>
    <t>146</t>
  </si>
  <si>
    <t>149</t>
  </si>
  <si>
    <t>150</t>
  </si>
  <si>
    <t>152</t>
  </si>
  <si>
    <t>161</t>
  </si>
  <si>
    <t>162</t>
  </si>
  <si>
    <t>165</t>
  </si>
  <si>
    <t>167</t>
  </si>
  <si>
    <t>181</t>
  </si>
  <si>
    <t>186</t>
  </si>
  <si>
    <t>187</t>
  </si>
  <si>
    <t>189</t>
  </si>
  <si>
    <t>191</t>
  </si>
  <si>
    <t>192</t>
  </si>
  <si>
    <t>194</t>
  </si>
  <si>
    <t>195</t>
  </si>
  <si>
    <t>202</t>
  </si>
  <si>
    <t>203</t>
  </si>
  <si>
    <t>208</t>
  </si>
  <si>
    <t>209</t>
  </si>
  <si>
    <t>210</t>
  </si>
  <si>
    <t>216</t>
  </si>
  <si>
    <t>236</t>
  </si>
  <si>
    <t>238</t>
  </si>
  <si>
    <t>246</t>
  </si>
  <si>
    <t>248</t>
  </si>
  <si>
    <t>249</t>
  </si>
  <si>
    <t>253</t>
  </si>
  <si>
    <t>259</t>
  </si>
  <si>
    <t>260</t>
  </si>
  <si>
    <t>266</t>
  </si>
  <si>
    <t>268</t>
  </si>
  <si>
    <t>269</t>
  </si>
  <si>
    <t>271</t>
  </si>
  <si>
    <t>283</t>
  </si>
  <si>
    <t>291</t>
  </si>
  <si>
    <t>294</t>
  </si>
  <si>
    <t>298</t>
  </si>
  <si>
    <t>301</t>
  </si>
  <si>
    <t>302</t>
  </si>
  <si>
    <t>304</t>
  </si>
  <si>
    <t>307</t>
  </si>
  <si>
    <t>309</t>
  </si>
  <si>
    <t>313</t>
  </si>
  <si>
    <t>314</t>
  </si>
  <si>
    <t>323</t>
  </si>
  <si>
    <t>327</t>
  </si>
  <si>
    <t>328</t>
  </si>
  <si>
    <t>329</t>
  </si>
  <si>
    <t>338</t>
  </si>
  <si>
    <t>344</t>
  </si>
  <si>
    <t>365</t>
  </si>
  <si>
    <t>366</t>
  </si>
  <si>
    <t>369</t>
  </si>
  <si>
    <t>372</t>
  </si>
  <si>
    <t>375</t>
  </si>
  <si>
    <t>378</t>
  </si>
  <si>
    <t>379</t>
  </si>
  <si>
    <t>380</t>
  </si>
  <si>
    <t>381</t>
  </si>
  <si>
    <t>383</t>
  </si>
  <si>
    <t>387</t>
  </si>
  <si>
    <t>388</t>
  </si>
  <si>
    <t>397</t>
  </si>
  <si>
    <t>399</t>
  </si>
  <si>
    <t>402</t>
  </si>
  <si>
    <t>410</t>
  </si>
  <si>
    <t>413</t>
  </si>
  <si>
    <t>414</t>
  </si>
  <si>
    <t>416</t>
  </si>
  <si>
    <t>419</t>
  </si>
  <si>
    <t>420</t>
  </si>
  <si>
    <t>423</t>
  </si>
  <si>
    <t>424</t>
  </si>
  <si>
    <t>425</t>
  </si>
  <si>
    <t>446</t>
  </si>
  <si>
    <t>447</t>
  </si>
  <si>
    <t>448</t>
  </si>
  <si>
    <t>451</t>
  </si>
  <si>
    <t>456</t>
  </si>
  <si>
    <t>467</t>
  </si>
  <si>
    <t>468</t>
  </si>
  <si>
    <t>471</t>
  </si>
  <si>
    <t>477</t>
  </si>
  <si>
    <t>478</t>
  </si>
  <si>
    <t>483</t>
  </si>
  <si>
    <t>484</t>
  </si>
  <si>
    <t>485</t>
  </si>
  <si>
    <t>489</t>
  </si>
  <si>
    <t>491</t>
  </si>
  <si>
    <t>505</t>
  </si>
  <si>
    <t>506</t>
  </si>
  <si>
    <t>507</t>
  </si>
  <si>
    <t>517</t>
  </si>
  <si>
    <t>518</t>
  </si>
  <si>
    <t>522</t>
  </si>
  <si>
    <t>525</t>
  </si>
  <si>
    <t>544</t>
  </si>
  <si>
    <t>661</t>
  </si>
  <si>
    <t>168</t>
  </si>
  <si>
    <t>174</t>
  </si>
  <si>
    <t>175</t>
  </si>
  <si>
    <t>176</t>
  </si>
  <si>
    <t>225</t>
  </si>
  <si>
    <t>231</t>
  </si>
  <si>
    <t>232</t>
  </si>
  <si>
    <t>233</t>
  </si>
  <si>
    <t>275</t>
  </si>
  <si>
    <t>276</t>
  </si>
  <si>
    <t>281</t>
  </si>
  <si>
    <t>317</t>
  </si>
  <si>
    <t>318</t>
  </si>
  <si>
    <t>319</t>
  </si>
  <si>
    <t>321</t>
  </si>
  <si>
    <t>390</t>
  </si>
  <si>
    <t>391</t>
  </si>
  <si>
    <t>392</t>
  </si>
  <si>
    <t>393</t>
  </si>
  <si>
    <t>430</t>
  </si>
  <si>
    <t>431</t>
  </si>
  <si>
    <t>432</t>
  </si>
  <si>
    <t>434</t>
  </si>
  <si>
    <t>436</t>
  </si>
  <si>
    <t>492</t>
  </si>
  <si>
    <t>493</t>
  </si>
  <si>
    <t>495</t>
  </si>
  <si>
    <t>496</t>
  </si>
  <si>
    <t>497</t>
  </si>
  <si>
    <t>565</t>
  </si>
  <si>
    <t>566</t>
  </si>
  <si>
    <t>567</t>
  </si>
  <si>
    <t>570</t>
  </si>
  <si>
    <t>687</t>
  </si>
  <si>
    <t>715</t>
  </si>
  <si>
    <t>716</t>
  </si>
  <si>
    <t>717</t>
  </si>
  <si>
    <t>718</t>
  </si>
  <si>
    <t>727</t>
  </si>
  <si>
    <t>Professional Tax</t>
  </si>
  <si>
    <t>Salary Payable A/c</t>
  </si>
  <si>
    <t>553</t>
  </si>
  <si>
    <t>being online amt int paid</t>
  </si>
  <si>
    <t>702</t>
  </si>
  <si>
    <t>being amt interest debited by bank</t>
  </si>
  <si>
    <t>760</t>
  </si>
  <si>
    <t>being amt debited for int on loan</t>
  </si>
  <si>
    <t>Ground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</si>
  <si>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</si>
  <si>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</si>
  <si>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</si>
  <si>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</si>
  <si>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</si>
  <si>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</si>
  <si>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</si>
  <si>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</si>
  <si>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</si>
  <si>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</si>
  <si>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</si>
  <si>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</si>
  <si>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</si>
  <si>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</si>
  <si>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 xml:space="preserve">1st </t>
  </si>
  <si>
    <t>Shuttering work is in progress</t>
  </si>
  <si>
    <t>Slab work is completed,</t>
  </si>
  <si>
    <t>Slab work is completed</t>
  </si>
  <si>
    <t>Slab work, Blockwork, Door &amp; Windows Frames are completed,</t>
  </si>
  <si>
    <t>Slab work, is completed,</t>
  </si>
  <si>
    <t>Slab work, Blockwork, Plasterwork, Door &amp; Windows Frames are completed,</t>
  </si>
  <si>
    <t>Slab work, 50% Blockwork, Door &amp; Windows Frames are completed,</t>
  </si>
  <si>
    <t>Slab work, Blockwork, Plasterwork, Door &amp; Windows Frames and gypsum work are completed</t>
  </si>
  <si>
    <t>Slab work, Blockwork, Plasterwork, Flooring, Dadoing, Gypsum work, Door &amp; Windows Frames and Kitchen Platform are completed</t>
  </si>
  <si>
    <t>Slab work, Blockwork, Plasterwork, Gypsum work, Door &amp; Windows Frames and Kitchen Platform are completed</t>
  </si>
  <si>
    <t>Difference between both Bills</t>
  </si>
  <si>
    <t>Difference between both CA</t>
  </si>
  <si>
    <t>Pupular Copy Centre</t>
  </si>
  <si>
    <t>Popular Copy Centre</t>
  </si>
  <si>
    <t>Protect Engineers</t>
  </si>
  <si>
    <t>Madhav Marble &amp; Gre</t>
  </si>
  <si>
    <t>Tarkalorry Pvt.Ltd</t>
  </si>
  <si>
    <t>JK Cera International</t>
  </si>
  <si>
    <t>Shree Mahavir ceramics</t>
  </si>
  <si>
    <t>Sneh Enterprise</t>
  </si>
  <si>
    <t>Shree Mahavir cera</t>
  </si>
  <si>
    <t>Madhav Marble &amp; Granite</t>
  </si>
  <si>
    <t>Shree Laxmi Saw mills</t>
  </si>
  <si>
    <t>Shree Mahavir Ceramics</t>
  </si>
  <si>
    <t>Tatkalorry Pvt.Ltd</t>
  </si>
  <si>
    <t>Shree Mhavir Ceramics</t>
  </si>
  <si>
    <t>Insurance Premium-SBI</t>
  </si>
  <si>
    <t>Electricity-Expenses</t>
  </si>
  <si>
    <t xml:space="preserve">Bullet Securities </t>
  </si>
  <si>
    <t>Global Lab Materislas Test P L</t>
  </si>
  <si>
    <t>State bank of India CC A/c</t>
  </si>
  <si>
    <t>MCGM</t>
  </si>
  <si>
    <t>Interest on SBI CC A/c</t>
  </si>
  <si>
    <t>Shree Mahavir ceramics(Ambarish)</t>
  </si>
  <si>
    <t>Popular Copy Centre (Ambarish)</t>
  </si>
  <si>
    <t>Shree Laxmi Saw mills Kurla</t>
  </si>
  <si>
    <t>Madhav Marble &amp; Granite Kurla</t>
  </si>
  <si>
    <t>Evershine Arts (Ambarish)</t>
  </si>
  <si>
    <t>Shrishti Sanitation Kurla</t>
  </si>
  <si>
    <t>Total bill amount and paid amt in cash</t>
  </si>
  <si>
    <t>Rent A/c(Ambrish Project)</t>
  </si>
  <si>
    <t>Electricity-Expenses (Ambarish)</t>
  </si>
  <si>
    <t>Bullet Security Service (Kurla)</t>
  </si>
  <si>
    <t>Salary</t>
  </si>
  <si>
    <t>Professional Fees (Ambarish)</t>
  </si>
  <si>
    <t>Verma &amp; Associates(Kurla)</t>
  </si>
  <si>
    <t xml:space="preserve">Vastukala </t>
  </si>
  <si>
    <t>Nikhil Dhing</t>
  </si>
  <si>
    <t>Stamp Duty Charges Paid</t>
  </si>
  <si>
    <t>Revalidation Charges</t>
  </si>
  <si>
    <t>MCGM Charges</t>
  </si>
  <si>
    <t>Mantraa Turnkey Projects LLP</t>
  </si>
  <si>
    <t xml:space="preserve">Wet Guard </t>
  </si>
  <si>
    <t>Bullet Security</t>
  </si>
  <si>
    <t>Mantraa Turnkey Projects LLP-Advance</t>
  </si>
  <si>
    <t>Vaishnavi Tarders</t>
  </si>
  <si>
    <t>New Sanjari Roadway</t>
  </si>
  <si>
    <t>Shree Laxmi Saw Mills</t>
  </si>
  <si>
    <t>Sakshi Corportaion</t>
  </si>
  <si>
    <t>Work Completion as on 14.10.2022</t>
  </si>
  <si>
    <t>Net in Cr.</t>
  </si>
  <si>
    <t>Rent Cost - State Bank of India CC A/c</t>
  </si>
  <si>
    <t>MCGM Expenses</t>
  </si>
  <si>
    <t>Stamp Duty - State Bank of India CC A/c</t>
  </si>
  <si>
    <t>Popular Copy Centre(Ambarish)</t>
  </si>
  <si>
    <t>Sneh Enterprises(Ambarish)</t>
  </si>
  <si>
    <t>Trust Document Systems</t>
  </si>
  <si>
    <t>Kailash Decor</t>
  </si>
  <si>
    <t>Gayatri Ceramics(Ambarish)</t>
  </si>
  <si>
    <t>Mody Aoociates Company(Ambarish)</t>
  </si>
  <si>
    <t>Exxaro Tiles(Ambarish)</t>
  </si>
  <si>
    <t>Vallabh Aluminium</t>
  </si>
  <si>
    <t>Mantra Turnkey Projects LLP(Kurla)</t>
  </si>
  <si>
    <t>Shrishti Sanitation Retention Kurla</t>
  </si>
  <si>
    <t>Wet Gaurad Reterntion Kurla</t>
  </si>
  <si>
    <t>Prerna Electricals Works (Ambarish)</t>
  </si>
  <si>
    <t>Lift License Expenses- HDFC bank</t>
  </si>
  <si>
    <t>State Bank of India CC A/c</t>
  </si>
  <si>
    <t>Office Expenses- HDFC Bank</t>
  </si>
  <si>
    <t>State Bank of India - Salary Expenses</t>
  </si>
  <si>
    <t>Global Lab Materials test P L</t>
  </si>
  <si>
    <t>R D Magdum</t>
  </si>
  <si>
    <t>State Bank Of India CC A/c  - Interest</t>
  </si>
  <si>
    <t>Advance invoice of Mantra Turnkey Projects LLP</t>
  </si>
  <si>
    <t>MCGM Ambrish - IOD Premium</t>
  </si>
  <si>
    <t xml:space="preserve">MCGM Ambrish - CC </t>
  </si>
  <si>
    <t>Saamit Transport</t>
  </si>
  <si>
    <t>Stationary Expenses</t>
  </si>
  <si>
    <t>Electricity</t>
  </si>
  <si>
    <t>Bullet Security Services</t>
  </si>
  <si>
    <t>The Design Studio</t>
  </si>
  <si>
    <t>Legal Expenses</t>
  </si>
  <si>
    <t>Water Charges</t>
  </si>
  <si>
    <t>Kiran maurrya</t>
  </si>
  <si>
    <t>Shrishti Santation Retention</t>
  </si>
  <si>
    <t>Wet Guard Retention</t>
  </si>
  <si>
    <t>Till June</t>
  </si>
  <si>
    <t>1.4.23</t>
  </si>
  <si>
    <t>9.4.23</t>
  </si>
  <si>
    <t>11.4.23</t>
  </si>
  <si>
    <t>12.4.23</t>
  </si>
  <si>
    <t>15.4.23</t>
  </si>
  <si>
    <t>17.4.23</t>
  </si>
  <si>
    <t>22.4.23</t>
  </si>
  <si>
    <t>25.4.23</t>
  </si>
  <si>
    <t>Suntrex Corp</t>
  </si>
  <si>
    <t>Jalaram Eng work</t>
  </si>
  <si>
    <t>Suntrx Corp</t>
  </si>
  <si>
    <t>Shree Mahavir</t>
  </si>
  <si>
    <t>Exxro Tiles</t>
  </si>
  <si>
    <t>Gayatri Ceramics</t>
  </si>
  <si>
    <t>Madhav Marble</t>
  </si>
  <si>
    <t>4.5.23</t>
  </si>
  <si>
    <t>5.5.23</t>
  </si>
  <si>
    <t>7.5.23</t>
  </si>
  <si>
    <t>8.5.23</t>
  </si>
  <si>
    <t>9.5.23</t>
  </si>
  <si>
    <t>10.5.23</t>
  </si>
  <si>
    <t>14.5.23</t>
  </si>
  <si>
    <t>16.5.23</t>
  </si>
  <si>
    <t>21.5.23</t>
  </si>
  <si>
    <t>22.5.23</t>
  </si>
  <si>
    <t>24.5.23</t>
  </si>
  <si>
    <t>27.5.23</t>
  </si>
  <si>
    <t>30.5.23</t>
  </si>
  <si>
    <t>31.5.23</t>
  </si>
  <si>
    <t>Suntrex Corporation</t>
  </si>
  <si>
    <t>Shree Maha Cera</t>
  </si>
  <si>
    <t>Popular Copy</t>
  </si>
  <si>
    <t>New Sanjari</t>
  </si>
  <si>
    <t>JK Ceramics</t>
  </si>
  <si>
    <t>Mody Associates</t>
  </si>
  <si>
    <t>Vaishanavi Traders</t>
  </si>
  <si>
    <t>4.6.23</t>
  </si>
  <si>
    <t>5.6.23</t>
  </si>
  <si>
    <t>6.6.23</t>
  </si>
  <si>
    <t>7.6.23</t>
  </si>
  <si>
    <t>8.6.23</t>
  </si>
  <si>
    <t>14.6.23</t>
  </si>
  <si>
    <t>19.6.23</t>
  </si>
  <si>
    <t>20.6.23</t>
  </si>
  <si>
    <t>21.6.23</t>
  </si>
  <si>
    <t>27.6.23</t>
  </si>
  <si>
    <t>Shree Mahavir Cea</t>
  </si>
  <si>
    <t>Exxaro Tiles</t>
  </si>
  <si>
    <t>Schindlar Lift</t>
  </si>
  <si>
    <t>Doorset</t>
  </si>
  <si>
    <t xml:space="preserve">Doorset </t>
  </si>
  <si>
    <t>2.4.23</t>
  </si>
  <si>
    <t>5.4.23</t>
  </si>
  <si>
    <t>1.5.23</t>
  </si>
  <si>
    <t>3.6.23</t>
  </si>
  <si>
    <t>15.6.23</t>
  </si>
  <si>
    <t>Shrishiti Sanitation</t>
  </si>
  <si>
    <t>Raj Interior</t>
  </si>
  <si>
    <t>Bullet security</t>
  </si>
  <si>
    <t>Shristi Sanitation</t>
  </si>
  <si>
    <t>Wet Guard</t>
  </si>
  <si>
    <t>Mantra Turnkey</t>
  </si>
  <si>
    <t>Shriti sanitation</t>
  </si>
  <si>
    <t>26.5.23</t>
  </si>
  <si>
    <t>Electricity Charges</t>
  </si>
  <si>
    <t>1/4 to 30/6</t>
  </si>
  <si>
    <t>1.6.23</t>
  </si>
  <si>
    <t>24.04.2023</t>
  </si>
  <si>
    <t>28.06.2023</t>
  </si>
  <si>
    <t>PG Invoive</t>
  </si>
  <si>
    <t>Till Sept</t>
  </si>
  <si>
    <t>Till July</t>
  </si>
  <si>
    <t>Till August</t>
  </si>
  <si>
    <t>Popular copy Centre</t>
  </si>
  <si>
    <t>Bullet Secuirty</t>
  </si>
  <si>
    <t>Popular Copy Centrea</t>
  </si>
  <si>
    <t>Electricty</t>
  </si>
  <si>
    <t>1.8.23</t>
  </si>
  <si>
    <t>3.8.23</t>
  </si>
  <si>
    <t>5.8.23</t>
  </si>
  <si>
    <t>7.8.23</t>
  </si>
  <si>
    <t>12.8.23</t>
  </si>
  <si>
    <t>14.8.23</t>
  </si>
  <si>
    <t>16.8.23</t>
  </si>
  <si>
    <t>17.8.23</t>
  </si>
  <si>
    <t>24.8.23</t>
  </si>
  <si>
    <t>25.8.23</t>
  </si>
  <si>
    <t>28.8.23</t>
  </si>
  <si>
    <t>29.8.23</t>
  </si>
  <si>
    <t>30.8.23</t>
  </si>
  <si>
    <t>Doorset Industries</t>
  </si>
  <si>
    <t>Gayatri Cderamics</t>
  </si>
  <si>
    <t>10.8.23</t>
  </si>
  <si>
    <t>9.8.23</t>
  </si>
  <si>
    <t>Prerara Electric</t>
  </si>
  <si>
    <t>14.9.23</t>
  </si>
  <si>
    <t>16.9.23</t>
  </si>
  <si>
    <t>18.9.23</t>
  </si>
  <si>
    <t>12.9.23</t>
  </si>
  <si>
    <t>Shree Mahavir Cer</t>
  </si>
  <si>
    <t>1.9.23</t>
  </si>
  <si>
    <t>11.9.23</t>
  </si>
  <si>
    <t>15.9.23</t>
  </si>
  <si>
    <t>Beenee Fire</t>
  </si>
  <si>
    <t>ECS CHARGES</t>
  </si>
  <si>
    <t>WATER CHARGES</t>
  </si>
  <si>
    <t>25.07.2023</t>
  </si>
  <si>
    <t>CC</t>
  </si>
  <si>
    <t>17.08.2023</t>
  </si>
  <si>
    <t>Wet Gauarad Retention</t>
  </si>
  <si>
    <t>31.08.2023</t>
  </si>
  <si>
    <t xml:space="preserve">Shrishti Sanitation </t>
  </si>
  <si>
    <t>01.07.2023</t>
  </si>
  <si>
    <t>Jay Jalaram Engineering</t>
  </si>
  <si>
    <t>06.07.2023</t>
  </si>
  <si>
    <t>15.07.2023</t>
  </si>
  <si>
    <t>Vallabh Alluminium(Kurla)</t>
  </si>
  <si>
    <t>Beenee Fire Fiting LLP</t>
  </si>
  <si>
    <t>Bank Charges</t>
  </si>
  <si>
    <t>Pranay Nagar CHSL</t>
  </si>
  <si>
    <t>ROC</t>
  </si>
  <si>
    <t>Incurred Cost in ` till 31.12.2023</t>
  </si>
  <si>
    <t>Incurred Cost in ` Cr. Till 31.12.2023</t>
  </si>
  <si>
    <t>31.12.2023 as per Bill Tally (inclusive of GST)</t>
  </si>
  <si>
    <t>Till Oct</t>
  </si>
  <si>
    <t>Till Nov</t>
  </si>
  <si>
    <t>Till Dec</t>
  </si>
  <si>
    <t>General Exp</t>
  </si>
  <si>
    <t>Pranay Nagar Co-Op Hsg.Soc.Ltd</t>
  </si>
  <si>
    <t>Electricity Bill</t>
  </si>
  <si>
    <t>Global Lab Materials Test Pvt.Ltd</t>
  </si>
  <si>
    <t>Corpus &amp; Stamp Duty</t>
  </si>
  <si>
    <t>Incurred Cost as per Bill till 31.12.2023</t>
  </si>
  <si>
    <t>Incurred Cost as per CA till 31.12.2023</t>
  </si>
  <si>
    <t>Labour Charges (Ambrish)</t>
  </si>
  <si>
    <t>Ambuj Kumar Pandey</t>
  </si>
  <si>
    <r>
      <t xml:space="preserve">Actual Expenditure till date in </t>
    </r>
    <r>
      <rPr>
        <b/>
        <sz val="11"/>
        <rFont val="Rupee Foradian"/>
        <family val="2"/>
      </rPr>
      <t xml:space="preserve">` </t>
    </r>
  </si>
  <si>
    <t>Incurred Cost as per Bill till 31.03.2024</t>
  </si>
  <si>
    <t>Incurred Cost as per CA till 31.03.2024</t>
  </si>
  <si>
    <t>31.03.2024 as per Bill Tally (inclusive of GST)</t>
  </si>
  <si>
    <t>Cost incurred as %age of cost incurred as on 31.03.2024</t>
  </si>
  <si>
    <t>Difference b/w bills of 31.03.2024 &amp; 31.12.2023</t>
  </si>
  <si>
    <t>Difference of Cost incurred as %age of cost incurred as on 31.03.2024 &amp; 31.12.2023</t>
  </si>
  <si>
    <t>Incurred Cost in ` till 31.03.2024</t>
  </si>
  <si>
    <t>Incurred Cost in ` Cr. Till 31.03.2024</t>
  </si>
  <si>
    <t>02.01.2024</t>
  </si>
  <si>
    <t>04.01.2024</t>
  </si>
  <si>
    <t>11.01.2024</t>
  </si>
  <si>
    <t>17.01.2024</t>
  </si>
  <si>
    <t>19.01.2024</t>
  </si>
  <si>
    <t>21.01.2024</t>
  </si>
  <si>
    <t>Beenee Fire Protection</t>
  </si>
  <si>
    <t>Protect Engineering</t>
  </si>
  <si>
    <t>Perfect Enginnerng</t>
  </si>
  <si>
    <t>31.01.2024</t>
  </si>
  <si>
    <t>Vbishanavi Traders</t>
  </si>
  <si>
    <t>01.01.2024</t>
  </si>
  <si>
    <t>Prerana Electric</t>
  </si>
  <si>
    <t>Shrishti Sanitation  Cr. (Ambarish)</t>
  </si>
  <si>
    <t>JK Lakshmi Cement Ltd (New Abhiram)</t>
  </si>
  <si>
    <t>Wet Guard Enterprises Cr. (Ambarish)</t>
  </si>
  <si>
    <t>I Stron Corporation Pvt.Ltd (Kurla)</t>
  </si>
  <si>
    <t>Neeraj Steel Sales (New Abhiram)</t>
  </si>
  <si>
    <t>Suntex Corporation ( New Abhiram)</t>
  </si>
  <si>
    <t>Bhakti Steel LLP(New Abhiram</t>
  </si>
  <si>
    <t>RDC Concrete (India) Pvt. Ltd (New Abhiram)</t>
  </si>
  <si>
    <t>05.03.2024</t>
  </si>
  <si>
    <t>11.03.2024</t>
  </si>
  <si>
    <t>21.03.2024</t>
  </si>
  <si>
    <t>28.03.2024</t>
  </si>
  <si>
    <t>31.03.2024</t>
  </si>
  <si>
    <t>Suzan Sport Club</t>
  </si>
  <si>
    <t>shree Laxmi Saw mills</t>
  </si>
  <si>
    <t>Vaisha Traders</t>
  </si>
  <si>
    <t>04.03.2024</t>
  </si>
  <si>
    <t>Mantra</t>
  </si>
  <si>
    <t>25.03.2024</t>
  </si>
  <si>
    <t>MCGM Exp</t>
  </si>
  <si>
    <t>29.01.2024</t>
  </si>
  <si>
    <t>Bullet Security Service</t>
  </si>
  <si>
    <t>30.01.2024</t>
  </si>
  <si>
    <t>Electicity Charges</t>
  </si>
  <si>
    <t>01.03.2024</t>
  </si>
  <si>
    <t>13.03.2024</t>
  </si>
  <si>
    <t>Design Studito</t>
  </si>
  <si>
    <t>Arun M.Agarwal</t>
  </si>
  <si>
    <t>S.B Associates</t>
  </si>
  <si>
    <t>Eco MEP</t>
  </si>
  <si>
    <t>Vastukala</t>
  </si>
  <si>
    <t>Global Lab</t>
  </si>
  <si>
    <t>Arun M Agarwal &amp; Associate</t>
  </si>
  <si>
    <t>Kheprri Consultancy Pvt. Ltd (Abhiram)</t>
  </si>
  <si>
    <t>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</si>
</sst>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??_-;_-@_-"/>
    <numFmt numFmtId="166" formatCode="&quot;&quot;0.00"/>
    <numFmt numFmtId="167" formatCode="&quot;&quot;0"/>
    <numFmt numFmtId="168" formatCode="dd\-mmm\-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sz val="11"/>
      <name val="Calibri"/>
      <family val="2"/>
    </font>
    <font>
      <b/>
      <sz val="11"/>
      <name val="Rupee Foradian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9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4" fillId="0" borderId="0" xfId="0" applyFont="1"/>
    <xf numFmtId="164" fontId="0" fillId="0" borderId="0" xfId="1" applyFont="1"/>
    <xf numFmtId="164" fontId="0" fillId="0" borderId="0" xfId="0" applyNumberFormat="1"/>
    <xf numFmtId="0" fontId="0" fillId="0" borderId="1" xfId="0" applyBorder="1"/>
    <xf numFmtId="164" fontId="0" fillId="0" borderId="1" xfId="1" applyFont="1" applyBorder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4" xfId="0" applyFont="1" applyBorder="1" applyAlignment="1">
      <alignment horizontal="left" vertical="center" wrapText="1"/>
    </xf>
    <xf numFmtId="43" fontId="7" fillId="0" borderId="3" xfId="5" applyFont="1" applyFill="1" applyBorder="1" applyAlignment="1">
      <alignment horizontal="center" wrapText="1"/>
    </xf>
    <xf numFmtId="43" fontId="7" fillId="0" borderId="1" xfId="5" applyFont="1" applyFill="1" applyBorder="1" applyAlignment="1">
      <alignment horizontal="right" wrapText="1"/>
    </xf>
    <xf numFmtId="0" fontId="7" fillId="0" borderId="1" xfId="0" applyFont="1" applyBorder="1" applyAlignment="1">
      <alignment vertical="center" wrapText="1"/>
    </xf>
    <xf numFmtId="43" fontId="7" fillId="0" borderId="1" xfId="5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left" wrapText="1"/>
    </xf>
    <xf numFmtId="164" fontId="6" fillId="0" borderId="1" xfId="6" applyFont="1" applyFill="1" applyBorder="1" applyAlignment="1">
      <alignment horizontal="right" wrapText="1"/>
    </xf>
    <xf numFmtId="43" fontId="0" fillId="0" borderId="0" xfId="0" applyNumberFormat="1"/>
    <xf numFmtId="164" fontId="0" fillId="0" borderId="0" xfId="6" applyFont="1"/>
    <xf numFmtId="0" fontId="8" fillId="0" borderId="1" xfId="0" applyFont="1" applyBorder="1" applyAlignment="1">
      <alignment horizontal="center" vertical="center" wrapText="1"/>
    </xf>
    <xf numFmtId="43" fontId="5" fillId="0" borderId="1" xfId="5" applyFont="1" applyBorder="1" applyAlignment="1">
      <alignment horizontal="center" vertical="center" wrapText="1"/>
    </xf>
    <xf numFmtId="10" fontId="0" fillId="0" borderId="1" xfId="4" applyNumberFormat="1" applyFont="1" applyBorder="1" applyAlignment="1">
      <alignment wrapText="1"/>
    </xf>
    <xf numFmtId="10" fontId="5" fillId="0" borderId="1" xfId="4" applyNumberFormat="1" applyFont="1" applyBorder="1" applyAlignment="1">
      <alignment wrapText="1"/>
    </xf>
    <xf numFmtId="43" fontId="0" fillId="0" borderId="0" xfId="5" applyFont="1" applyAlignment="1">
      <alignment wrapText="1"/>
    </xf>
    <xf numFmtId="43" fontId="5" fillId="0" borderId="3" xfId="5" applyFont="1" applyBorder="1" applyAlignment="1">
      <alignment horizontal="center" vertical="center" wrapText="1"/>
    </xf>
    <xf numFmtId="43" fontId="0" fillId="0" borderId="1" xfId="5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0" borderId="1" xfId="6" applyFont="1" applyBorder="1"/>
    <xf numFmtId="0" fontId="7" fillId="0" borderId="1" xfId="0" applyFont="1" applyBorder="1" applyAlignment="1">
      <alignment vertical="center"/>
    </xf>
    <xf numFmtId="43" fontId="0" fillId="0" borderId="0" xfId="5" applyFont="1"/>
    <xf numFmtId="9" fontId="0" fillId="0" borderId="0" xfId="4" applyFont="1"/>
    <xf numFmtId="43" fontId="0" fillId="0" borderId="1" xfId="5" applyFont="1" applyBorder="1"/>
    <xf numFmtId="43" fontId="0" fillId="0" borderId="0" xfId="5" applyFont="1" applyAlignment="1">
      <alignment horizontal="right" vertical="center"/>
    </xf>
    <xf numFmtId="0" fontId="5" fillId="0" borderId="1" xfId="0" applyFont="1" applyBorder="1"/>
    <xf numFmtId="43" fontId="7" fillId="0" borderId="3" xfId="5" applyFont="1" applyFill="1" applyBorder="1" applyAlignment="1">
      <alignment horizontal="right" wrapText="1"/>
    </xf>
    <xf numFmtId="0" fontId="12" fillId="0" borderId="5" xfId="14" applyFont="1" applyBorder="1" applyAlignment="1">
      <alignment wrapText="1"/>
    </xf>
    <xf numFmtId="0" fontId="0" fillId="2" borderId="1" xfId="0" applyFill="1" applyBorder="1"/>
    <xf numFmtId="0" fontId="7" fillId="0" borderId="1" xfId="5" applyNumberFormat="1" applyFont="1" applyFill="1" applyBorder="1" applyAlignment="1">
      <alignment horizontal="left" vertical="center" wrapText="1"/>
    </xf>
    <xf numFmtId="43" fontId="7" fillId="0" borderId="1" xfId="5" applyFont="1" applyFill="1" applyBorder="1" applyAlignment="1">
      <alignment horizontal="left" wrapText="1"/>
    </xf>
    <xf numFmtId="0" fontId="11" fillId="0" borderId="1" xfId="0" applyFont="1" applyBorder="1"/>
    <xf numFmtId="43" fontId="11" fillId="0" borderId="1" xfId="0" applyNumberFormat="1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15" fontId="17" fillId="0" borderId="0" xfId="0" applyNumberFormat="1" applyFont="1" applyAlignment="1">
      <alignment horizontal="right" vertical="top"/>
    </xf>
    <xf numFmtId="49" fontId="19" fillId="0" borderId="0" xfId="0" applyNumberFormat="1" applyFont="1" applyAlignment="1">
      <alignment vertical="top"/>
    </xf>
    <xf numFmtId="0" fontId="17" fillId="0" borderId="0" xfId="0" applyFont="1" applyAlignment="1">
      <alignment horizontal="right" vertical="top"/>
    </xf>
    <xf numFmtId="49" fontId="20" fillId="0" borderId="0" xfId="0" applyNumberFormat="1" applyFont="1" applyAlignment="1">
      <alignment horizontal="left" vertical="top" wrapText="1" indent="2"/>
    </xf>
    <xf numFmtId="15" fontId="17" fillId="0" borderId="1" xfId="0" applyNumberFormat="1" applyFont="1" applyBorder="1" applyAlignment="1">
      <alignment horizontal="right" vertical="top"/>
    </xf>
    <xf numFmtId="49" fontId="19" fillId="0" borderId="1" xfId="0" applyNumberFormat="1" applyFont="1" applyBorder="1" applyAlignment="1">
      <alignment vertical="top"/>
    </xf>
    <xf numFmtId="43" fontId="19" fillId="0" borderId="1" xfId="5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/>
    </xf>
    <xf numFmtId="49" fontId="20" fillId="0" borderId="1" xfId="0" applyNumberFormat="1" applyFont="1" applyBorder="1" applyAlignment="1">
      <alignment horizontal="left" vertical="top" wrapText="1" indent="2"/>
    </xf>
    <xf numFmtId="43" fontId="18" fillId="0" borderId="1" xfId="5" applyFont="1" applyBorder="1" applyAlignment="1">
      <alignment vertical="top"/>
    </xf>
    <xf numFmtId="43" fontId="5" fillId="0" borderId="1" xfId="0" applyNumberFormat="1" applyFont="1" applyBorder="1"/>
    <xf numFmtId="164" fontId="19" fillId="0" borderId="0" xfId="1" applyFont="1" applyAlignment="1">
      <alignment horizontal="right" vertical="top"/>
    </xf>
    <xf numFmtId="164" fontId="18" fillId="0" borderId="0" xfId="1" applyFont="1" applyAlignment="1">
      <alignment vertical="top"/>
    </xf>
    <xf numFmtId="49" fontId="17" fillId="0" borderId="1" xfId="0" applyNumberFormat="1" applyFont="1" applyBorder="1" applyAlignment="1">
      <alignment horizontal="right" vertical="top"/>
    </xf>
    <xf numFmtId="49" fontId="17" fillId="0" borderId="1" xfId="0" applyNumberFormat="1" applyFont="1" applyBorder="1" applyAlignment="1">
      <alignment vertical="top"/>
    </xf>
    <xf numFmtId="43" fontId="21" fillId="0" borderId="1" xfId="5" applyFont="1" applyBorder="1" applyAlignment="1">
      <alignment horizontal="right" vertical="top"/>
    </xf>
    <xf numFmtId="49" fontId="18" fillId="0" borderId="1" xfId="0" applyNumberFormat="1" applyFont="1" applyBorder="1" applyAlignment="1">
      <alignment vertical="top"/>
    </xf>
    <xf numFmtId="49" fontId="21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vertical="top"/>
    </xf>
    <xf numFmtId="49" fontId="21" fillId="0" borderId="1" xfId="0" applyNumberFormat="1" applyFont="1" applyBorder="1" applyAlignment="1">
      <alignment horizontal="left" vertical="top" indent="5"/>
    </xf>
    <xf numFmtId="0" fontId="5" fillId="2" borderId="1" xfId="0" applyFont="1" applyFill="1" applyBorder="1"/>
    <xf numFmtId="0" fontId="5" fillId="2" borderId="0" xfId="0" applyFont="1" applyFill="1"/>
    <xf numFmtId="15" fontId="17" fillId="2" borderId="1" xfId="0" applyNumberFormat="1" applyFont="1" applyFill="1" applyBorder="1" applyAlignment="1">
      <alignment horizontal="right" vertical="top"/>
    </xf>
    <xf numFmtId="49" fontId="19" fillId="2" borderId="1" xfId="0" applyNumberFormat="1" applyFont="1" applyFill="1" applyBorder="1" applyAlignment="1">
      <alignment vertical="top"/>
    </xf>
    <xf numFmtId="49" fontId="21" fillId="2" borderId="1" xfId="0" applyNumberFormat="1" applyFont="1" applyFill="1" applyBorder="1" applyAlignment="1">
      <alignment vertical="top"/>
    </xf>
    <xf numFmtId="49" fontId="17" fillId="2" borderId="1" xfId="0" applyNumberFormat="1" applyFont="1" applyFill="1" applyBorder="1" applyAlignment="1">
      <alignment horizontal="right" vertical="top"/>
    </xf>
    <xf numFmtId="0" fontId="17" fillId="2" borderId="1" xfId="0" applyFont="1" applyFill="1" applyBorder="1" applyAlignment="1">
      <alignment horizontal="right" vertical="top"/>
    </xf>
    <xf numFmtId="49" fontId="20" fillId="2" borderId="1" xfId="0" applyNumberFormat="1" applyFont="1" applyFill="1" applyBorder="1" applyAlignment="1">
      <alignment horizontal="left" vertical="top" wrapText="1" indent="2"/>
    </xf>
    <xf numFmtId="0" fontId="18" fillId="2" borderId="1" xfId="0" applyFont="1" applyFill="1" applyBorder="1" applyAlignment="1">
      <alignment vertical="top"/>
    </xf>
    <xf numFmtId="49" fontId="18" fillId="2" borderId="1" xfId="0" applyNumberFormat="1" applyFont="1" applyFill="1" applyBorder="1" applyAlignment="1">
      <alignment vertical="top"/>
    </xf>
    <xf numFmtId="164" fontId="21" fillId="0" borderId="1" xfId="1" applyFont="1" applyBorder="1" applyAlignment="1">
      <alignment horizontal="right" vertical="top"/>
    </xf>
    <xf numFmtId="164" fontId="19" fillId="0" borderId="1" xfId="1" applyFont="1" applyBorder="1" applyAlignment="1">
      <alignment horizontal="right" vertical="top"/>
    </xf>
    <xf numFmtId="164" fontId="18" fillId="0" borderId="1" xfId="1" applyFont="1" applyBorder="1" applyAlignment="1">
      <alignment vertical="top"/>
    </xf>
    <xf numFmtId="167" fontId="19" fillId="0" borderId="1" xfId="0" applyNumberFormat="1" applyFont="1" applyBorder="1" applyAlignment="1">
      <alignment horizontal="right" vertical="top"/>
    </xf>
    <xf numFmtId="166" fontId="19" fillId="0" borderId="1" xfId="0" applyNumberFormat="1" applyFont="1" applyBorder="1" applyAlignment="1">
      <alignment horizontal="right" vertical="top"/>
    </xf>
    <xf numFmtId="164" fontId="5" fillId="0" borderId="1" xfId="1" applyFont="1" applyBorder="1"/>
    <xf numFmtId="0" fontId="5" fillId="0" borderId="0" xfId="0" applyFont="1"/>
    <xf numFmtId="164" fontId="5" fillId="2" borderId="1" xfId="1" applyFont="1" applyFill="1" applyBorder="1"/>
    <xf numFmtId="164" fontId="0" fillId="2" borderId="0" xfId="1" applyFont="1" applyFill="1"/>
    <xf numFmtId="15" fontId="0" fillId="2" borderId="0" xfId="0" applyNumberFormat="1" applyFill="1"/>
    <xf numFmtId="164" fontId="0" fillId="2" borderId="1" xfId="1" applyFont="1" applyFill="1" applyBorder="1"/>
    <xf numFmtId="164" fontId="0" fillId="2" borderId="0" xfId="1" applyFont="1" applyFill="1" applyBorder="1"/>
    <xf numFmtId="0" fontId="0" fillId="0" borderId="13" xfId="0" applyBorder="1"/>
    <xf numFmtId="15" fontId="0" fillId="0" borderId="0" xfId="0" applyNumberFormat="1"/>
    <xf numFmtId="164" fontId="0" fillId="0" borderId="0" xfId="1" applyFont="1" applyAlignment="1">
      <alignment wrapText="1"/>
    </xf>
    <xf numFmtId="164" fontId="11" fillId="0" borderId="1" xfId="1" applyFont="1" applyBorder="1" applyAlignment="1">
      <alignment horizontal="right"/>
    </xf>
    <xf numFmtId="164" fontId="11" fillId="0" borderId="1" xfId="1" applyFont="1" applyBorder="1"/>
    <xf numFmtId="164" fontId="5" fillId="0" borderId="0" xfId="1" applyFont="1"/>
    <xf numFmtId="14" fontId="17" fillId="0" borderId="0" xfId="0" applyNumberFormat="1" applyFont="1" applyAlignment="1">
      <alignment horizontal="right" vertical="top"/>
    </xf>
    <xf numFmtId="49" fontId="22" fillId="0" borderId="0" xfId="0" applyNumberFormat="1" applyFont="1" applyAlignment="1">
      <alignment horizontal="left" vertical="top" wrapText="1" indent="2"/>
    </xf>
    <xf numFmtId="164" fontId="19" fillId="0" borderId="0" xfId="1" applyFont="1" applyAlignment="1">
      <alignment vertical="top"/>
    </xf>
    <xf numFmtId="49" fontId="22" fillId="2" borderId="1" xfId="0" applyNumberFormat="1" applyFont="1" applyFill="1" applyBorder="1" applyAlignment="1">
      <alignment horizontal="left" vertical="top" wrapText="1" indent="2"/>
    </xf>
    <xf numFmtId="0" fontId="19" fillId="2" borderId="1" xfId="0" applyFont="1" applyFill="1" applyBorder="1" applyAlignment="1">
      <alignment vertical="top"/>
    </xf>
    <xf numFmtId="14" fontId="21" fillId="2" borderId="1" xfId="0" applyNumberFormat="1" applyFont="1" applyFill="1" applyBorder="1" applyAlignment="1">
      <alignment horizontal="right" vertical="top"/>
    </xf>
    <xf numFmtId="0" fontId="21" fillId="2" borderId="1" xfId="0" applyFont="1" applyFill="1" applyBorder="1" applyAlignment="1">
      <alignment horizontal="right" vertical="top"/>
    </xf>
    <xf numFmtId="15" fontId="0" fillId="2" borderId="1" xfId="0" applyNumberFormat="1" applyFill="1" applyBorder="1"/>
    <xf numFmtId="14" fontId="17" fillId="0" borderId="1" xfId="0" applyNumberFormat="1" applyFont="1" applyBorder="1" applyAlignment="1">
      <alignment horizontal="right" vertical="top"/>
    </xf>
    <xf numFmtId="49" fontId="22" fillId="0" borderId="1" xfId="0" applyNumberFormat="1" applyFont="1" applyBorder="1" applyAlignment="1">
      <alignment horizontal="left" vertical="top" wrapText="1" indent="2"/>
    </xf>
    <xf numFmtId="49" fontId="21" fillId="0" borderId="0" xfId="0" applyNumberFormat="1" applyFont="1" applyAlignment="1">
      <alignment vertical="top"/>
    </xf>
    <xf numFmtId="49" fontId="17" fillId="0" borderId="0" xfId="0" applyNumberFormat="1" applyFont="1" applyAlignment="1">
      <alignment horizontal="right" vertical="top"/>
    </xf>
    <xf numFmtId="166" fontId="18" fillId="0" borderId="16" xfId="0" applyNumberFormat="1" applyFont="1" applyBorder="1" applyAlignment="1">
      <alignment vertical="top"/>
    </xf>
    <xf numFmtId="164" fontId="18" fillId="0" borderId="16" xfId="1" applyFont="1" applyBorder="1" applyAlignment="1">
      <alignment vertical="top"/>
    </xf>
    <xf numFmtId="164" fontId="19" fillId="0" borderId="1" xfId="1" applyFont="1" applyBorder="1" applyAlignment="1">
      <alignment vertical="top"/>
    </xf>
    <xf numFmtId="164" fontId="5" fillId="0" borderId="1" xfId="1" applyFont="1" applyBorder="1" applyAlignment="1">
      <alignment horizontal="center" vertical="center" wrapText="1"/>
    </xf>
    <xf numFmtId="14" fontId="0" fillId="0" borderId="1" xfId="0" applyNumberFormat="1" applyBorder="1"/>
    <xf numFmtId="43" fontId="4" fillId="0" borderId="1" xfId="5" applyFont="1" applyBorder="1"/>
    <xf numFmtId="43" fontId="24" fillId="0" borderId="1" xfId="1" applyNumberFormat="1" applyFont="1" applyFill="1" applyBorder="1"/>
    <xf numFmtId="164" fontId="19" fillId="2" borderId="1" xfId="1" applyFont="1" applyFill="1" applyBorder="1" applyAlignment="1">
      <alignment vertical="top"/>
    </xf>
    <xf numFmtId="164" fontId="24" fillId="0" borderId="1" xfId="1" applyFont="1" applyFill="1" applyBorder="1"/>
    <xf numFmtId="0" fontId="18" fillId="0" borderId="0" xfId="0" applyFont="1" applyAlignment="1">
      <alignment vertical="top"/>
    </xf>
    <xf numFmtId="164" fontId="19" fillId="2" borderId="1" xfId="1" applyFont="1" applyFill="1" applyBorder="1" applyAlignment="1">
      <alignment horizontal="right" vertical="top"/>
    </xf>
    <xf numFmtId="164" fontId="18" fillId="2" borderId="1" xfId="1" applyFont="1" applyFill="1" applyBorder="1" applyAlignment="1">
      <alignment vertical="top"/>
    </xf>
    <xf numFmtId="164" fontId="21" fillId="2" borderId="1" xfId="1" applyFont="1" applyFill="1" applyBorder="1" applyAlignment="1">
      <alignment horizontal="right" vertical="top"/>
    </xf>
    <xf numFmtId="43" fontId="23" fillId="0" borderId="1" xfId="1" applyNumberFormat="1" applyFont="1" applyFill="1" applyBorder="1"/>
    <xf numFmtId="43" fontId="11" fillId="0" borderId="1" xfId="1" applyNumberFormat="1" applyFont="1" applyFill="1" applyBorder="1"/>
    <xf numFmtId="0" fontId="0" fillId="2" borderId="0" xfId="0" applyFill="1" applyAlignment="1">
      <alignment wrapText="1"/>
    </xf>
    <xf numFmtId="0" fontId="5" fillId="2" borderId="0" xfId="0" applyFont="1" applyFill="1" applyAlignment="1">
      <alignment wrapText="1"/>
    </xf>
    <xf numFmtId="14" fontId="0" fillId="0" borderId="12" xfId="0" applyNumberFormat="1" applyBorder="1"/>
    <xf numFmtId="0" fontId="0" fillId="0" borderId="14" xfId="0" applyBorder="1"/>
    <xf numFmtId="43" fontId="0" fillId="2" borderId="0" xfId="0" applyNumberFormat="1" applyFill="1"/>
    <xf numFmtId="14" fontId="0" fillId="0" borderId="0" xfId="0" applyNumberFormat="1"/>
    <xf numFmtId="14" fontId="0" fillId="3" borderId="1" xfId="0" applyNumberFormat="1" applyFill="1" applyBorder="1"/>
    <xf numFmtId="0" fontId="0" fillId="3" borderId="1" xfId="0" applyFill="1" applyBorder="1"/>
    <xf numFmtId="43" fontId="4" fillId="3" borderId="1" xfId="5" applyFont="1" applyFill="1" applyBorder="1"/>
    <xf numFmtId="43" fontId="24" fillId="4" borderId="1" xfId="1" applyNumberFormat="1" applyFont="1" applyFill="1" applyBorder="1"/>
    <xf numFmtId="43" fontId="11" fillId="0" borderId="0" xfId="1" applyNumberFormat="1" applyFont="1" applyFill="1" applyBorder="1"/>
    <xf numFmtId="43" fontId="1" fillId="3" borderId="1" xfId="5" applyFont="1" applyFill="1" applyBorder="1"/>
    <xf numFmtId="10" fontId="0" fillId="0" borderId="0" xfId="4" applyNumberFormat="1" applyFont="1"/>
    <xf numFmtId="0" fontId="0" fillId="3" borderId="2" xfId="0" applyFill="1" applyBorder="1"/>
    <xf numFmtId="43" fontId="4" fillId="0" borderId="0" xfId="5" applyFont="1" applyBorder="1"/>
    <xf numFmtId="0" fontId="0" fillId="0" borderId="2" xfId="0" applyBorder="1"/>
    <xf numFmtId="0" fontId="19" fillId="3" borderId="1" xfId="0" applyFont="1" applyFill="1" applyBorder="1" applyAlignment="1">
      <alignment vertical="top"/>
    </xf>
    <xf numFmtId="43" fontId="11" fillId="3" borderId="1" xfId="1" applyNumberFormat="1" applyFont="1" applyFill="1" applyBorder="1"/>
    <xf numFmtId="0" fontId="0" fillId="0" borderId="3" xfId="0" applyBorder="1"/>
    <xf numFmtId="43" fontId="11" fillId="3" borderId="0" xfId="1" applyNumberFormat="1" applyFont="1" applyFill="1" applyBorder="1"/>
    <xf numFmtId="164" fontId="11" fillId="0" borderId="1" xfId="1" applyFont="1" applyFill="1" applyBorder="1"/>
    <xf numFmtId="164" fontId="24" fillId="4" borderId="1" xfId="1" applyFont="1" applyFill="1" applyBorder="1"/>
    <xf numFmtId="164" fontId="11" fillId="0" borderId="3" xfId="1" applyFont="1" applyFill="1" applyBorder="1"/>
    <xf numFmtId="164" fontId="11" fillId="3" borderId="1" xfId="1" applyFont="1" applyFill="1" applyBorder="1"/>
    <xf numFmtId="0" fontId="0" fillId="3" borderId="0" xfId="0" applyFill="1"/>
    <xf numFmtId="15" fontId="17" fillId="0" borderId="18" xfId="0" applyNumberFormat="1" applyFont="1" applyBorder="1" applyAlignment="1">
      <alignment horizontal="right" vertical="top"/>
    </xf>
    <xf numFmtId="15" fontId="17" fillId="0" borderId="19" xfId="0" applyNumberFormat="1" applyFont="1" applyBorder="1" applyAlignment="1">
      <alignment horizontal="right" vertical="top"/>
    </xf>
    <xf numFmtId="0" fontId="0" fillId="0" borderId="19" xfId="0" applyBorder="1"/>
    <xf numFmtId="43" fontId="25" fillId="0" borderId="20" xfId="1" applyNumberFormat="1" applyFont="1" applyFill="1" applyBorder="1" applyAlignment="1">
      <alignment horizontal="right" vertical="top"/>
    </xf>
    <xf numFmtId="43" fontId="25" fillId="0" borderId="19" xfId="1" applyNumberFormat="1" applyFont="1" applyFill="1" applyBorder="1" applyAlignment="1">
      <alignment horizontal="right" vertical="top"/>
    </xf>
    <xf numFmtId="43" fontId="25" fillId="0" borderId="21" xfId="1" applyNumberFormat="1" applyFont="1" applyFill="1" applyBorder="1" applyAlignment="1">
      <alignment horizontal="right" vertical="top"/>
    </xf>
    <xf numFmtId="0" fontId="0" fillId="0" borderId="22" xfId="0" applyBorder="1"/>
    <xf numFmtId="15" fontId="25" fillId="0" borderId="23" xfId="0" applyNumberFormat="1" applyFont="1" applyBorder="1" applyAlignment="1">
      <alignment horizontal="right" vertical="top"/>
    </xf>
    <xf numFmtId="15" fontId="25" fillId="0" borderId="17" xfId="0" applyNumberFormat="1" applyFont="1" applyBorder="1" applyAlignment="1">
      <alignment horizontal="right" vertical="top"/>
    </xf>
    <xf numFmtId="15" fontId="17" fillId="0" borderId="21" xfId="0" applyNumberFormat="1" applyFont="1" applyBorder="1" applyAlignment="1">
      <alignment horizontal="right" vertical="top"/>
    </xf>
    <xf numFmtId="0" fontId="26" fillId="0" borderId="1" xfId="7" applyFont="1" applyBorder="1" applyAlignment="1">
      <alignment horizontal="center" vertical="center" wrapText="1"/>
    </xf>
    <xf numFmtId="164" fontId="26" fillId="0" borderId="1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9" fontId="8" fillId="0" borderId="1" xfId="4" applyFont="1" applyFill="1" applyBorder="1" applyAlignment="1">
      <alignment horizontal="center" vertical="center" wrapText="1"/>
    </xf>
    <xf numFmtId="43" fontId="26" fillId="0" borderId="1" xfId="7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4" fillId="0" borderId="1" xfId="8" applyFont="1" applyBorder="1" applyAlignment="1">
      <alignment horizontal="center" vertical="top" wrapText="1"/>
    </xf>
    <xf numFmtId="2" fontId="4" fillId="0" borderId="6" xfId="8" applyNumberFormat="1" applyFont="1" applyBorder="1" applyAlignment="1">
      <alignment horizontal="center" vertical="top"/>
    </xf>
    <xf numFmtId="164" fontId="4" fillId="0" borderId="0" xfId="1" applyFont="1"/>
    <xf numFmtId="0" fontId="24" fillId="0" borderId="1" xfId="7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164" fontId="29" fillId="0" borderId="1" xfId="1" applyFont="1" applyBorder="1" applyAlignment="1">
      <alignment horizontal="center" vertical="center"/>
    </xf>
    <xf numFmtId="164" fontId="4" fillId="0" borderId="1" xfId="1" applyFont="1" applyBorder="1"/>
    <xf numFmtId="9" fontId="4" fillId="0" borderId="1" xfId="4" applyFont="1" applyBorder="1"/>
    <xf numFmtId="43" fontId="4" fillId="0" borderId="1" xfId="5" applyFont="1" applyBorder="1" applyAlignment="1">
      <alignment horizontal="right" vertical="center"/>
    </xf>
    <xf numFmtId="43" fontId="4" fillId="0" borderId="1" xfId="5" applyFont="1" applyBorder="1" applyAlignment="1">
      <alignment wrapText="1"/>
    </xf>
    <xf numFmtId="43" fontId="4" fillId="0" borderId="0" xfId="0" applyNumberFormat="1" applyFont="1"/>
    <xf numFmtId="0" fontId="4" fillId="0" borderId="7" xfId="8" applyFont="1" applyBorder="1" applyAlignment="1">
      <alignment horizontal="center" vertical="top" wrapText="1"/>
    </xf>
    <xf numFmtId="2" fontId="4" fillId="0" borderId="8" xfId="8" applyNumberFormat="1" applyFont="1" applyBorder="1" applyAlignment="1">
      <alignment horizontal="center" vertical="top"/>
    </xf>
    <xf numFmtId="2" fontId="4" fillId="0" borderId="0" xfId="0" applyNumberFormat="1" applyFont="1"/>
    <xf numFmtId="164" fontId="4" fillId="0" borderId="1" xfId="1" applyFont="1" applyBorder="1" applyAlignment="1">
      <alignment horizontal="right" vertical="center"/>
    </xf>
    <xf numFmtId="2" fontId="26" fillId="0" borderId="1" xfId="7" applyNumberFormat="1" applyFont="1" applyBorder="1" applyAlignment="1">
      <alignment horizontal="center" vertical="center" wrapText="1"/>
    </xf>
    <xf numFmtId="164" fontId="28" fillId="0" borderId="1" xfId="1" applyFont="1" applyBorder="1" applyAlignment="1">
      <alignment horizontal="center" vertical="center"/>
    </xf>
    <xf numFmtId="9" fontId="26" fillId="0" borderId="1" xfId="4" applyFont="1" applyBorder="1" applyAlignment="1">
      <alignment horizontal="right" vertical="center" wrapText="1"/>
    </xf>
    <xf numFmtId="43" fontId="26" fillId="0" borderId="1" xfId="5" applyFont="1" applyBorder="1" applyAlignment="1">
      <alignment horizontal="right" vertical="center" wrapText="1"/>
    </xf>
    <xf numFmtId="43" fontId="8" fillId="0" borderId="1" xfId="5" applyFont="1" applyBorder="1"/>
    <xf numFmtId="9" fontId="4" fillId="0" borderId="0" xfId="4" applyFont="1"/>
    <xf numFmtId="0" fontId="26" fillId="0" borderId="0" xfId="7" applyFont="1" applyAlignment="1">
      <alignment horizontal="center" vertical="center" wrapText="1"/>
    </xf>
    <xf numFmtId="2" fontId="26" fillId="0" borderId="0" xfId="7" applyNumberFormat="1" applyFont="1" applyAlignment="1">
      <alignment horizontal="center" vertical="center" wrapText="1"/>
    </xf>
    <xf numFmtId="43" fontId="26" fillId="0" borderId="0" xfId="7" applyNumberFormat="1" applyFont="1" applyAlignment="1">
      <alignment horizontal="center" vertical="center" wrapText="1"/>
    </xf>
    <xf numFmtId="43" fontId="26" fillId="0" borderId="0" xfId="5" applyFont="1" applyBorder="1" applyAlignment="1">
      <alignment horizontal="right" vertical="center" wrapText="1"/>
    </xf>
    <xf numFmtId="43" fontId="8" fillId="0" borderId="0" xfId="5" applyFont="1" applyBorder="1"/>
    <xf numFmtId="21" fontId="0" fillId="0" borderId="1" xfId="0" applyNumberFormat="1" applyBorder="1"/>
    <xf numFmtId="46" fontId="0" fillId="0" borderId="1" xfId="0" applyNumberFormat="1" applyBorder="1"/>
    <xf numFmtId="21" fontId="11" fillId="0" borderId="1" xfId="0" applyNumberFormat="1" applyFont="1" applyBorder="1"/>
    <xf numFmtId="168" fontId="17" fillId="0" borderId="1" xfId="0" applyNumberFormat="1" applyFont="1" applyBorder="1" applyAlignment="1">
      <alignment horizontal="right" vertical="top"/>
    </xf>
    <xf numFmtId="164" fontId="23" fillId="0" borderId="1" xfId="1" applyFont="1" applyFill="1" applyBorder="1" applyAlignment="1">
      <alignment horizontal="right" vertical="top"/>
    </xf>
    <xf numFmtId="164" fontId="11" fillId="0" borderId="0" xfId="1" applyFont="1" applyFill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2" borderId="17" xfId="0" applyFill="1" applyBorder="1" applyAlignment="1">
      <alignment horizontal="center" vertical="center" wrapText="1"/>
    </xf>
  </cellXfs>
  <cellStyles count="19">
    <cellStyle name="Comma" xfId="1" builtinId="3"/>
    <cellStyle name="Comma 2" xfId="6" xr:uid="{CD1B2AB7-CF38-4B21-9487-ED3730E528AF}"/>
    <cellStyle name="Comma 2 2" xfId="5" xr:uid="{8BD56EBA-CBD9-4F45-8687-25CB4C53C721}"/>
    <cellStyle name="Comma 2 2 2" xfId="16" xr:uid="{E26C2C51-47D5-4486-9C5F-0F853CFA36F5}"/>
    <cellStyle name="Comma 3" xfId="9" xr:uid="{4F0B8D54-9AA6-4A12-8ED6-538EAE733DFB}"/>
    <cellStyle name="Comma 3 2" xfId="17" xr:uid="{C0F69D89-0610-465C-B7F3-868249047848}"/>
    <cellStyle name="Comma 4" xfId="15" xr:uid="{B03DAECF-2700-4BA8-826B-ED0CA0B8524D}"/>
    <cellStyle name="Comma 4 3" xfId="10" xr:uid="{A376AC4B-0476-41F9-8757-B80F23FF3956}"/>
    <cellStyle name="Comma 4 3 2" xfId="18" xr:uid="{F6FC1A9C-9FEE-42C4-9309-09CC9FF4548B}"/>
    <cellStyle name="Normal" xfId="0" builtinId="0"/>
    <cellStyle name="Normal 2" xfId="3" xr:uid="{00000000-0005-0000-0000-000002000000}"/>
    <cellStyle name="Normal 2 2" xfId="11" xr:uid="{E4AFF0FE-9E38-47AE-8F71-0B7CC9E50E1A}"/>
    <cellStyle name="Normal 3" xfId="2" xr:uid="{00000000-0005-0000-0000-000003000000}"/>
    <cellStyle name="Normal 3 2" xfId="12" xr:uid="{6AD715A8-9C9F-445F-B9A0-4654B1B12AC3}"/>
    <cellStyle name="Normal 4" xfId="8" xr:uid="{6AC118F2-3BC7-4AB3-ABC6-171571785CEC}"/>
    <cellStyle name="Normal 5" xfId="7" xr:uid="{1EE37D2A-2292-4B6A-A612-9A85DF99DE5C}"/>
    <cellStyle name="Normal 6" xfId="14" xr:uid="{79F5559B-8BA1-455B-9DC8-AD05C259013A}"/>
    <cellStyle name="Percent" xfId="4" builtinId="5"/>
    <cellStyle name="Percent 2" xfId="13" xr:uid="{AF892B59-9AC4-4A23-A3D5-475A6D6EDC5C}"/>
  </cellStyles>
  <dxfs count="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Flatwise &amp; Unsold Inventory-style" pivot="0" count="4" xr9:uid="{EF63822B-AD47-4BED-A445-E61CCD8F5A8E}">
      <tableStyleElement type="headerRow" dxfId="6"/>
      <tableStyleElement type="totalRow" dxfId="5"/>
      <tableStyleElement type="firstRowStripe" dxfId="4"/>
      <tableStyleElement type="secondRowStripe" dxfId="3"/>
    </tableStyle>
    <tableStyle name="Listing List-style" pivot="0" count="3" xr9:uid="{269EF63D-ED4A-4B5E-9CFF-E835AFB0AD4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F74C-FA68-45B8-8621-075C515B470A}">
  <sheetPr>
    <pageSetUpPr fitToPage="1"/>
  </sheetPr>
  <dimension ref="A1:L34"/>
  <sheetViews>
    <sheetView tabSelected="1" zoomScaleNormal="100" workbookViewId="0">
      <selection activeCell="E34" sqref="E34"/>
    </sheetView>
  </sheetViews>
  <sheetFormatPr defaultRowHeight="15" x14ac:dyDescent="0.25"/>
  <cols>
    <col min="1" max="1" width="56.140625" style="10" bestFit="1" customWidth="1"/>
    <col min="2" max="3" width="13.7109375" customWidth="1"/>
    <col min="4" max="4" width="15.28515625" customWidth="1"/>
    <col min="5" max="5" width="21.28515625" customWidth="1"/>
    <col min="6" max="8" width="14.7109375" customWidth="1"/>
    <col min="9" max="9" width="16.7109375" style="20" customWidth="1"/>
    <col min="10" max="10" width="7.7109375" style="10" bestFit="1" customWidth="1"/>
    <col min="11" max="11" width="14.42578125" customWidth="1"/>
    <col min="12" max="12" width="22.7109375" bestFit="1" customWidth="1"/>
    <col min="255" max="255" width="4" bestFit="1" customWidth="1"/>
    <col min="256" max="256" width="51.85546875" bestFit="1" customWidth="1"/>
    <col min="257" max="257" width="16.140625" bestFit="1" customWidth="1"/>
    <col min="258" max="258" width="11.42578125" bestFit="1" customWidth="1"/>
    <col min="259" max="259" width="16" bestFit="1" customWidth="1"/>
    <col min="511" max="511" width="4" bestFit="1" customWidth="1"/>
    <col min="512" max="512" width="51.85546875" bestFit="1" customWidth="1"/>
    <col min="513" max="513" width="16.140625" bestFit="1" customWidth="1"/>
    <col min="514" max="514" width="11.42578125" bestFit="1" customWidth="1"/>
    <col min="515" max="515" width="16" bestFit="1" customWidth="1"/>
    <col min="767" max="767" width="4" bestFit="1" customWidth="1"/>
    <col min="768" max="768" width="51.85546875" bestFit="1" customWidth="1"/>
    <col min="769" max="769" width="16.140625" bestFit="1" customWidth="1"/>
    <col min="770" max="770" width="11.42578125" bestFit="1" customWidth="1"/>
    <col min="771" max="771" width="16" bestFit="1" customWidth="1"/>
    <col min="1023" max="1023" width="4" bestFit="1" customWidth="1"/>
    <col min="1024" max="1024" width="51.85546875" bestFit="1" customWidth="1"/>
    <col min="1025" max="1025" width="16.140625" bestFit="1" customWidth="1"/>
    <col min="1026" max="1026" width="11.42578125" bestFit="1" customWidth="1"/>
    <col min="1027" max="1027" width="16" bestFit="1" customWidth="1"/>
    <col min="1279" max="1279" width="4" bestFit="1" customWidth="1"/>
    <col min="1280" max="1280" width="51.85546875" bestFit="1" customWidth="1"/>
    <col min="1281" max="1281" width="16.140625" bestFit="1" customWidth="1"/>
    <col min="1282" max="1282" width="11.42578125" bestFit="1" customWidth="1"/>
    <col min="1283" max="1283" width="16" bestFit="1" customWidth="1"/>
    <col min="1535" max="1535" width="4" bestFit="1" customWidth="1"/>
    <col min="1536" max="1536" width="51.85546875" bestFit="1" customWidth="1"/>
    <col min="1537" max="1537" width="16.140625" bestFit="1" customWidth="1"/>
    <col min="1538" max="1538" width="11.42578125" bestFit="1" customWidth="1"/>
    <col min="1539" max="1539" width="16" bestFit="1" customWidth="1"/>
    <col min="1791" max="1791" width="4" bestFit="1" customWidth="1"/>
    <col min="1792" max="1792" width="51.85546875" bestFit="1" customWidth="1"/>
    <col min="1793" max="1793" width="16.140625" bestFit="1" customWidth="1"/>
    <col min="1794" max="1794" width="11.42578125" bestFit="1" customWidth="1"/>
    <col min="1795" max="1795" width="16" bestFit="1" customWidth="1"/>
    <col min="2047" max="2047" width="4" bestFit="1" customWidth="1"/>
    <col min="2048" max="2048" width="51.85546875" bestFit="1" customWidth="1"/>
    <col min="2049" max="2049" width="16.140625" bestFit="1" customWidth="1"/>
    <col min="2050" max="2050" width="11.42578125" bestFit="1" customWidth="1"/>
    <col min="2051" max="2051" width="16" bestFit="1" customWidth="1"/>
    <col min="2303" max="2303" width="4" bestFit="1" customWidth="1"/>
    <col min="2304" max="2304" width="51.85546875" bestFit="1" customWidth="1"/>
    <col min="2305" max="2305" width="16.140625" bestFit="1" customWidth="1"/>
    <col min="2306" max="2306" width="11.42578125" bestFit="1" customWidth="1"/>
    <col min="2307" max="2307" width="16" bestFit="1" customWidth="1"/>
    <col min="2559" max="2559" width="4" bestFit="1" customWidth="1"/>
    <col min="2560" max="2560" width="51.85546875" bestFit="1" customWidth="1"/>
    <col min="2561" max="2561" width="16.140625" bestFit="1" customWidth="1"/>
    <col min="2562" max="2562" width="11.42578125" bestFit="1" customWidth="1"/>
    <col min="2563" max="2563" width="16" bestFit="1" customWidth="1"/>
    <col min="2815" max="2815" width="4" bestFit="1" customWidth="1"/>
    <col min="2816" max="2816" width="51.85546875" bestFit="1" customWidth="1"/>
    <col min="2817" max="2817" width="16.140625" bestFit="1" customWidth="1"/>
    <col min="2818" max="2818" width="11.42578125" bestFit="1" customWidth="1"/>
    <col min="2819" max="2819" width="16" bestFit="1" customWidth="1"/>
    <col min="3071" max="3071" width="4" bestFit="1" customWidth="1"/>
    <col min="3072" max="3072" width="51.85546875" bestFit="1" customWidth="1"/>
    <col min="3073" max="3073" width="16.140625" bestFit="1" customWidth="1"/>
    <col min="3074" max="3074" width="11.42578125" bestFit="1" customWidth="1"/>
    <col min="3075" max="3075" width="16" bestFit="1" customWidth="1"/>
    <col min="3327" max="3327" width="4" bestFit="1" customWidth="1"/>
    <col min="3328" max="3328" width="51.85546875" bestFit="1" customWidth="1"/>
    <col min="3329" max="3329" width="16.140625" bestFit="1" customWidth="1"/>
    <col min="3330" max="3330" width="11.42578125" bestFit="1" customWidth="1"/>
    <col min="3331" max="3331" width="16" bestFit="1" customWidth="1"/>
    <col min="3583" max="3583" width="4" bestFit="1" customWidth="1"/>
    <col min="3584" max="3584" width="51.85546875" bestFit="1" customWidth="1"/>
    <col min="3585" max="3585" width="16.140625" bestFit="1" customWidth="1"/>
    <col min="3586" max="3586" width="11.42578125" bestFit="1" customWidth="1"/>
    <col min="3587" max="3587" width="16" bestFit="1" customWidth="1"/>
    <col min="3839" max="3839" width="4" bestFit="1" customWidth="1"/>
    <col min="3840" max="3840" width="51.85546875" bestFit="1" customWidth="1"/>
    <col min="3841" max="3841" width="16.140625" bestFit="1" customWidth="1"/>
    <col min="3842" max="3842" width="11.42578125" bestFit="1" customWidth="1"/>
    <col min="3843" max="3843" width="16" bestFit="1" customWidth="1"/>
    <col min="4095" max="4095" width="4" bestFit="1" customWidth="1"/>
    <col min="4096" max="4096" width="51.85546875" bestFit="1" customWidth="1"/>
    <col min="4097" max="4097" width="16.140625" bestFit="1" customWidth="1"/>
    <col min="4098" max="4098" width="11.42578125" bestFit="1" customWidth="1"/>
    <col min="4099" max="4099" width="16" bestFit="1" customWidth="1"/>
    <col min="4351" max="4351" width="4" bestFit="1" customWidth="1"/>
    <col min="4352" max="4352" width="51.85546875" bestFit="1" customWidth="1"/>
    <col min="4353" max="4353" width="16.140625" bestFit="1" customWidth="1"/>
    <col min="4354" max="4354" width="11.42578125" bestFit="1" customWidth="1"/>
    <col min="4355" max="4355" width="16" bestFit="1" customWidth="1"/>
    <col min="4607" max="4607" width="4" bestFit="1" customWidth="1"/>
    <col min="4608" max="4608" width="51.85546875" bestFit="1" customWidth="1"/>
    <col min="4609" max="4609" width="16.140625" bestFit="1" customWidth="1"/>
    <col min="4610" max="4610" width="11.42578125" bestFit="1" customWidth="1"/>
    <col min="4611" max="4611" width="16" bestFit="1" customWidth="1"/>
    <col min="4863" max="4863" width="4" bestFit="1" customWidth="1"/>
    <col min="4864" max="4864" width="51.85546875" bestFit="1" customWidth="1"/>
    <col min="4865" max="4865" width="16.140625" bestFit="1" customWidth="1"/>
    <col min="4866" max="4866" width="11.42578125" bestFit="1" customWidth="1"/>
    <col min="4867" max="4867" width="16" bestFit="1" customWidth="1"/>
    <col min="5119" max="5119" width="4" bestFit="1" customWidth="1"/>
    <col min="5120" max="5120" width="51.85546875" bestFit="1" customWidth="1"/>
    <col min="5121" max="5121" width="16.140625" bestFit="1" customWidth="1"/>
    <col min="5122" max="5122" width="11.42578125" bestFit="1" customWidth="1"/>
    <col min="5123" max="5123" width="16" bestFit="1" customWidth="1"/>
    <col min="5375" max="5375" width="4" bestFit="1" customWidth="1"/>
    <col min="5376" max="5376" width="51.85546875" bestFit="1" customWidth="1"/>
    <col min="5377" max="5377" width="16.140625" bestFit="1" customWidth="1"/>
    <col min="5378" max="5378" width="11.42578125" bestFit="1" customWidth="1"/>
    <col min="5379" max="5379" width="16" bestFit="1" customWidth="1"/>
    <col min="5631" max="5631" width="4" bestFit="1" customWidth="1"/>
    <col min="5632" max="5632" width="51.85546875" bestFit="1" customWidth="1"/>
    <col min="5633" max="5633" width="16.140625" bestFit="1" customWidth="1"/>
    <col min="5634" max="5634" width="11.42578125" bestFit="1" customWidth="1"/>
    <col min="5635" max="5635" width="16" bestFit="1" customWidth="1"/>
    <col min="5887" max="5887" width="4" bestFit="1" customWidth="1"/>
    <col min="5888" max="5888" width="51.85546875" bestFit="1" customWidth="1"/>
    <col min="5889" max="5889" width="16.140625" bestFit="1" customWidth="1"/>
    <col min="5890" max="5890" width="11.42578125" bestFit="1" customWidth="1"/>
    <col min="5891" max="5891" width="16" bestFit="1" customWidth="1"/>
    <col min="6143" max="6143" width="4" bestFit="1" customWidth="1"/>
    <col min="6144" max="6144" width="51.85546875" bestFit="1" customWidth="1"/>
    <col min="6145" max="6145" width="16.140625" bestFit="1" customWidth="1"/>
    <col min="6146" max="6146" width="11.42578125" bestFit="1" customWidth="1"/>
    <col min="6147" max="6147" width="16" bestFit="1" customWidth="1"/>
    <col min="6399" max="6399" width="4" bestFit="1" customWidth="1"/>
    <col min="6400" max="6400" width="51.85546875" bestFit="1" customWidth="1"/>
    <col min="6401" max="6401" width="16.140625" bestFit="1" customWidth="1"/>
    <col min="6402" max="6402" width="11.42578125" bestFit="1" customWidth="1"/>
    <col min="6403" max="6403" width="16" bestFit="1" customWidth="1"/>
    <col min="6655" max="6655" width="4" bestFit="1" customWidth="1"/>
    <col min="6656" max="6656" width="51.85546875" bestFit="1" customWidth="1"/>
    <col min="6657" max="6657" width="16.140625" bestFit="1" customWidth="1"/>
    <col min="6658" max="6658" width="11.42578125" bestFit="1" customWidth="1"/>
    <col min="6659" max="6659" width="16" bestFit="1" customWidth="1"/>
    <col min="6911" max="6911" width="4" bestFit="1" customWidth="1"/>
    <col min="6912" max="6912" width="51.85546875" bestFit="1" customWidth="1"/>
    <col min="6913" max="6913" width="16.140625" bestFit="1" customWidth="1"/>
    <col min="6914" max="6914" width="11.42578125" bestFit="1" customWidth="1"/>
    <col min="6915" max="6915" width="16" bestFit="1" customWidth="1"/>
    <col min="7167" max="7167" width="4" bestFit="1" customWidth="1"/>
    <col min="7168" max="7168" width="51.85546875" bestFit="1" customWidth="1"/>
    <col min="7169" max="7169" width="16.140625" bestFit="1" customWidth="1"/>
    <col min="7170" max="7170" width="11.42578125" bestFit="1" customWidth="1"/>
    <col min="7171" max="7171" width="16" bestFit="1" customWidth="1"/>
    <col min="7423" max="7423" width="4" bestFit="1" customWidth="1"/>
    <col min="7424" max="7424" width="51.85546875" bestFit="1" customWidth="1"/>
    <col min="7425" max="7425" width="16.140625" bestFit="1" customWidth="1"/>
    <col min="7426" max="7426" width="11.42578125" bestFit="1" customWidth="1"/>
    <col min="7427" max="7427" width="16" bestFit="1" customWidth="1"/>
    <col min="7679" max="7679" width="4" bestFit="1" customWidth="1"/>
    <col min="7680" max="7680" width="51.85546875" bestFit="1" customWidth="1"/>
    <col min="7681" max="7681" width="16.140625" bestFit="1" customWidth="1"/>
    <col min="7682" max="7682" width="11.42578125" bestFit="1" customWidth="1"/>
    <col min="7683" max="7683" width="16" bestFit="1" customWidth="1"/>
    <col min="7935" max="7935" width="4" bestFit="1" customWidth="1"/>
    <col min="7936" max="7936" width="51.85546875" bestFit="1" customWidth="1"/>
    <col min="7937" max="7937" width="16.140625" bestFit="1" customWidth="1"/>
    <col min="7938" max="7938" width="11.42578125" bestFit="1" customWidth="1"/>
    <col min="7939" max="7939" width="16" bestFit="1" customWidth="1"/>
    <col min="8191" max="8191" width="4" bestFit="1" customWidth="1"/>
    <col min="8192" max="8192" width="51.85546875" bestFit="1" customWidth="1"/>
    <col min="8193" max="8193" width="16.140625" bestFit="1" customWidth="1"/>
    <col min="8194" max="8194" width="11.42578125" bestFit="1" customWidth="1"/>
    <col min="8195" max="8195" width="16" bestFit="1" customWidth="1"/>
    <col min="8447" max="8447" width="4" bestFit="1" customWidth="1"/>
    <col min="8448" max="8448" width="51.85546875" bestFit="1" customWidth="1"/>
    <col min="8449" max="8449" width="16.140625" bestFit="1" customWidth="1"/>
    <col min="8450" max="8450" width="11.42578125" bestFit="1" customWidth="1"/>
    <col min="8451" max="8451" width="16" bestFit="1" customWidth="1"/>
    <col min="8703" max="8703" width="4" bestFit="1" customWidth="1"/>
    <col min="8704" max="8704" width="51.85546875" bestFit="1" customWidth="1"/>
    <col min="8705" max="8705" width="16.140625" bestFit="1" customWidth="1"/>
    <col min="8706" max="8706" width="11.42578125" bestFit="1" customWidth="1"/>
    <col min="8707" max="8707" width="16" bestFit="1" customWidth="1"/>
    <col min="8959" max="8959" width="4" bestFit="1" customWidth="1"/>
    <col min="8960" max="8960" width="51.85546875" bestFit="1" customWidth="1"/>
    <col min="8961" max="8961" width="16.140625" bestFit="1" customWidth="1"/>
    <col min="8962" max="8962" width="11.42578125" bestFit="1" customWidth="1"/>
    <col min="8963" max="8963" width="16" bestFit="1" customWidth="1"/>
    <col min="9215" max="9215" width="4" bestFit="1" customWidth="1"/>
    <col min="9216" max="9216" width="51.85546875" bestFit="1" customWidth="1"/>
    <col min="9217" max="9217" width="16.140625" bestFit="1" customWidth="1"/>
    <col min="9218" max="9218" width="11.42578125" bestFit="1" customWidth="1"/>
    <col min="9219" max="9219" width="16" bestFit="1" customWidth="1"/>
    <col min="9471" max="9471" width="4" bestFit="1" customWidth="1"/>
    <col min="9472" max="9472" width="51.85546875" bestFit="1" customWidth="1"/>
    <col min="9473" max="9473" width="16.140625" bestFit="1" customWidth="1"/>
    <col min="9474" max="9474" width="11.42578125" bestFit="1" customWidth="1"/>
    <col min="9475" max="9475" width="16" bestFit="1" customWidth="1"/>
    <col min="9727" max="9727" width="4" bestFit="1" customWidth="1"/>
    <col min="9728" max="9728" width="51.85546875" bestFit="1" customWidth="1"/>
    <col min="9729" max="9729" width="16.140625" bestFit="1" customWidth="1"/>
    <col min="9730" max="9730" width="11.42578125" bestFit="1" customWidth="1"/>
    <col min="9731" max="9731" width="16" bestFit="1" customWidth="1"/>
    <col min="9983" max="9983" width="4" bestFit="1" customWidth="1"/>
    <col min="9984" max="9984" width="51.85546875" bestFit="1" customWidth="1"/>
    <col min="9985" max="9985" width="16.140625" bestFit="1" customWidth="1"/>
    <col min="9986" max="9986" width="11.42578125" bestFit="1" customWidth="1"/>
    <col min="9987" max="9987" width="16" bestFit="1" customWidth="1"/>
    <col min="10239" max="10239" width="4" bestFit="1" customWidth="1"/>
    <col min="10240" max="10240" width="51.85546875" bestFit="1" customWidth="1"/>
    <col min="10241" max="10241" width="16.140625" bestFit="1" customWidth="1"/>
    <col min="10242" max="10242" width="11.42578125" bestFit="1" customWidth="1"/>
    <col min="10243" max="10243" width="16" bestFit="1" customWidth="1"/>
    <col min="10495" max="10495" width="4" bestFit="1" customWidth="1"/>
    <col min="10496" max="10496" width="51.85546875" bestFit="1" customWidth="1"/>
    <col min="10497" max="10497" width="16.140625" bestFit="1" customWidth="1"/>
    <col min="10498" max="10498" width="11.42578125" bestFit="1" customWidth="1"/>
    <col min="10499" max="10499" width="16" bestFit="1" customWidth="1"/>
    <col min="10751" max="10751" width="4" bestFit="1" customWidth="1"/>
    <col min="10752" max="10752" width="51.85546875" bestFit="1" customWidth="1"/>
    <col min="10753" max="10753" width="16.140625" bestFit="1" customWidth="1"/>
    <col min="10754" max="10754" width="11.42578125" bestFit="1" customWidth="1"/>
    <col min="10755" max="10755" width="16" bestFit="1" customWidth="1"/>
    <col min="11007" max="11007" width="4" bestFit="1" customWidth="1"/>
    <col min="11008" max="11008" width="51.85546875" bestFit="1" customWidth="1"/>
    <col min="11009" max="11009" width="16.140625" bestFit="1" customWidth="1"/>
    <col min="11010" max="11010" width="11.42578125" bestFit="1" customWidth="1"/>
    <col min="11011" max="11011" width="16" bestFit="1" customWidth="1"/>
    <col min="11263" max="11263" width="4" bestFit="1" customWidth="1"/>
    <col min="11264" max="11264" width="51.85546875" bestFit="1" customWidth="1"/>
    <col min="11265" max="11265" width="16.140625" bestFit="1" customWidth="1"/>
    <col min="11266" max="11266" width="11.42578125" bestFit="1" customWidth="1"/>
    <col min="11267" max="11267" width="16" bestFit="1" customWidth="1"/>
    <col min="11519" max="11519" width="4" bestFit="1" customWidth="1"/>
    <col min="11520" max="11520" width="51.85546875" bestFit="1" customWidth="1"/>
    <col min="11521" max="11521" width="16.140625" bestFit="1" customWidth="1"/>
    <col min="11522" max="11522" width="11.42578125" bestFit="1" customWidth="1"/>
    <col min="11523" max="11523" width="16" bestFit="1" customWidth="1"/>
    <col min="11775" max="11775" width="4" bestFit="1" customWidth="1"/>
    <col min="11776" max="11776" width="51.85546875" bestFit="1" customWidth="1"/>
    <col min="11777" max="11777" width="16.140625" bestFit="1" customWidth="1"/>
    <col min="11778" max="11778" width="11.42578125" bestFit="1" customWidth="1"/>
    <col min="11779" max="11779" width="16" bestFit="1" customWidth="1"/>
    <col min="12031" max="12031" width="4" bestFit="1" customWidth="1"/>
    <col min="12032" max="12032" width="51.85546875" bestFit="1" customWidth="1"/>
    <col min="12033" max="12033" width="16.140625" bestFit="1" customWidth="1"/>
    <col min="12034" max="12034" width="11.42578125" bestFit="1" customWidth="1"/>
    <col min="12035" max="12035" width="16" bestFit="1" customWidth="1"/>
    <col min="12287" max="12287" width="4" bestFit="1" customWidth="1"/>
    <col min="12288" max="12288" width="51.85546875" bestFit="1" customWidth="1"/>
    <col min="12289" max="12289" width="16.140625" bestFit="1" customWidth="1"/>
    <col min="12290" max="12290" width="11.42578125" bestFit="1" customWidth="1"/>
    <col min="12291" max="12291" width="16" bestFit="1" customWidth="1"/>
    <col min="12543" max="12543" width="4" bestFit="1" customWidth="1"/>
    <col min="12544" max="12544" width="51.85546875" bestFit="1" customWidth="1"/>
    <col min="12545" max="12545" width="16.140625" bestFit="1" customWidth="1"/>
    <col min="12546" max="12546" width="11.42578125" bestFit="1" customWidth="1"/>
    <col min="12547" max="12547" width="16" bestFit="1" customWidth="1"/>
    <col min="12799" max="12799" width="4" bestFit="1" customWidth="1"/>
    <col min="12800" max="12800" width="51.85546875" bestFit="1" customWidth="1"/>
    <col min="12801" max="12801" width="16.140625" bestFit="1" customWidth="1"/>
    <col min="12802" max="12802" width="11.42578125" bestFit="1" customWidth="1"/>
    <col min="12803" max="12803" width="16" bestFit="1" customWidth="1"/>
    <col min="13055" max="13055" width="4" bestFit="1" customWidth="1"/>
    <col min="13056" max="13056" width="51.85546875" bestFit="1" customWidth="1"/>
    <col min="13057" max="13057" width="16.140625" bestFit="1" customWidth="1"/>
    <col min="13058" max="13058" width="11.42578125" bestFit="1" customWidth="1"/>
    <col min="13059" max="13059" width="16" bestFit="1" customWidth="1"/>
    <col min="13311" max="13311" width="4" bestFit="1" customWidth="1"/>
    <col min="13312" max="13312" width="51.85546875" bestFit="1" customWidth="1"/>
    <col min="13313" max="13313" width="16.140625" bestFit="1" customWidth="1"/>
    <col min="13314" max="13314" width="11.42578125" bestFit="1" customWidth="1"/>
    <col min="13315" max="13315" width="16" bestFit="1" customWidth="1"/>
    <col min="13567" max="13567" width="4" bestFit="1" customWidth="1"/>
    <col min="13568" max="13568" width="51.85546875" bestFit="1" customWidth="1"/>
    <col min="13569" max="13569" width="16.140625" bestFit="1" customWidth="1"/>
    <col min="13570" max="13570" width="11.42578125" bestFit="1" customWidth="1"/>
    <col min="13571" max="13571" width="16" bestFit="1" customWidth="1"/>
    <col min="13823" max="13823" width="4" bestFit="1" customWidth="1"/>
    <col min="13824" max="13824" width="51.85546875" bestFit="1" customWidth="1"/>
    <col min="13825" max="13825" width="16.140625" bestFit="1" customWidth="1"/>
    <col min="13826" max="13826" width="11.42578125" bestFit="1" customWidth="1"/>
    <col min="13827" max="13827" width="16" bestFit="1" customWidth="1"/>
    <col min="14079" max="14079" width="4" bestFit="1" customWidth="1"/>
    <col min="14080" max="14080" width="51.85546875" bestFit="1" customWidth="1"/>
    <col min="14081" max="14081" width="16.140625" bestFit="1" customWidth="1"/>
    <col min="14082" max="14082" width="11.42578125" bestFit="1" customWidth="1"/>
    <col min="14083" max="14083" width="16" bestFit="1" customWidth="1"/>
    <col min="14335" max="14335" width="4" bestFit="1" customWidth="1"/>
    <col min="14336" max="14336" width="51.85546875" bestFit="1" customWidth="1"/>
    <col min="14337" max="14337" width="16.140625" bestFit="1" customWidth="1"/>
    <col min="14338" max="14338" width="11.42578125" bestFit="1" customWidth="1"/>
    <col min="14339" max="14339" width="16" bestFit="1" customWidth="1"/>
    <col min="14591" max="14591" width="4" bestFit="1" customWidth="1"/>
    <col min="14592" max="14592" width="51.85546875" bestFit="1" customWidth="1"/>
    <col min="14593" max="14593" width="16.140625" bestFit="1" customWidth="1"/>
    <col min="14594" max="14594" width="11.42578125" bestFit="1" customWidth="1"/>
    <col min="14595" max="14595" width="16" bestFit="1" customWidth="1"/>
    <col min="14847" max="14847" width="4" bestFit="1" customWidth="1"/>
    <col min="14848" max="14848" width="51.85546875" bestFit="1" customWidth="1"/>
    <col min="14849" max="14849" width="16.140625" bestFit="1" customWidth="1"/>
    <col min="14850" max="14850" width="11.42578125" bestFit="1" customWidth="1"/>
    <col min="14851" max="14851" width="16" bestFit="1" customWidth="1"/>
    <col min="15103" max="15103" width="4" bestFit="1" customWidth="1"/>
    <col min="15104" max="15104" width="51.85546875" bestFit="1" customWidth="1"/>
    <col min="15105" max="15105" width="16.140625" bestFit="1" customWidth="1"/>
    <col min="15106" max="15106" width="11.42578125" bestFit="1" customWidth="1"/>
    <col min="15107" max="15107" width="16" bestFit="1" customWidth="1"/>
    <col min="15359" max="15359" width="4" bestFit="1" customWidth="1"/>
    <col min="15360" max="15360" width="51.85546875" bestFit="1" customWidth="1"/>
    <col min="15361" max="15361" width="16.140625" bestFit="1" customWidth="1"/>
    <col min="15362" max="15362" width="11.42578125" bestFit="1" customWidth="1"/>
    <col min="15363" max="15363" width="16" bestFit="1" customWidth="1"/>
    <col min="15615" max="15615" width="4" bestFit="1" customWidth="1"/>
    <col min="15616" max="15616" width="51.85546875" bestFit="1" customWidth="1"/>
    <col min="15617" max="15617" width="16.140625" bestFit="1" customWidth="1"/>
    <col min="15618" max="15618" width="11.42578125" bestFit="1" customWidth="1"/>
    <col min="15619" max="15619" width="16" bestFit="1" customWidth="1"/>
    <col min="15871" max="15871" width="4" bestFit="1" customWidth="1"/>
    <col min="15872" max="15872" width="51.85546875" bestFit="1" customWidth="1"/>
    <col min="15873" max="15873" width="16.140625" bestFit="1" customWidth="1"/>
    <col min="15874" max="15874" width="11.42578125" bestFit="1" customWidth="1"/>
    <col min="15875" max="15875" width="16" bestFit="1" customWidth="1"/>
    <col min="16127" max="16127" width="4" bestFit="1" customWidth="1"/>
    <col min="16128" max="16128" width="51.85546875" bestFit="1" customWidth="1"/>
    <col min="16129" max="16129" width="16.140625" bestFit="1" customWidth="1"/>
    <col min="16130" max="16130" width="11.42578125" bestFit="1" customWidth="1"/>
    <col min="16131" max="16131" width="16" bestFit="1" customWidth="1"/>
  </cols>
  <sheetData>
    <row r="1" spans="1:12" s="10" customFormat="1" ht="47.25" x14ac:dyDescent="0.25">
      <c r="A1" s="8" t="s">
        <v>4</v>
      </c>
      <c r="B1" s="9" t="s">
        <v>46</v>
      </c>
      <c r="C1" s="9" t="s">
        <v>1427</v>
      </c>
      <c r="D1" s="9" t="s">
        <v>1422</v>
      </c>
      <c r="E1" s="9" t="s">
        <v>1428</v>
      </c>
      <c r="F1" s="9" t="s">
        <v>1423</v>
      </c>
      <c r="G1" s="9" t="s">
        <v>1203</v>
      </c>
      <c r="H1" s="9" t="s">
        <v>1204</v>
      </c>
      <c r="I1" s="9" t="s">
        <v>5</v>
      </c>
      <c r="J1" s="9" t="s">
        <v>6</v>
      </c>
    </row>
    <row r="2" spans="1:12" ht="15.75" x14ac:dyDescent="0.25">
      <c r="A2" s="11" t="s">
        <v>1007</v>
      </c>
      <c r="B2" s="12">
        <v>0.77</v>
      </c>
      <c r="C2" s="12">
        <f>'Summary Sheet'!D2</f>
        <v>1.311895</v>
      </c>
      <c r="D2" s="12">
        <f>'Summary Sheet'!F2</f>
        <v>1.311895</v>
      </c>
      <c r="E2" s="12">
        <v>3.24</v>
      </c>
      <c r="F2" s="12">
        <v>3.24</v>
      </c>
      <c r="G2" s="12">
        <f>C2-D2</f>
        <v>0</v>
      </c>
      <c r="H2" s="12">
        <f>E2-F2</f>
        <v>0</v>
      </c>
      <c r="I2" s="12">
        <f>C2-E2</f>
        <v>-1.9281050000000002</v>
      </c>
      <c r="J2" s="13"/>
    </row>
    <row r="3" spans="1:12" ht="15.75" x14ac:dyDescent="0.25">
      <c r="A3" s="11" t="s">
        <v>1008</v>
      </c>
      <c r="B3" s="12">
        <v>6.56</v>
      </c>
      <c r="C3" s="12">
        <f>'Summary Sheet'!D3</f>
        <v>5.7104999999999997</v>
      </c>
      <c r="D3" s="12">
        <f>'Summary Sheet'!F3</f>
        <v>5.6405000000000003</v>
      </c>
      <c r="E3" s="12">
        <v>4.08</v>
      </c>
      <c r="F3" s="12">
        <v>3.87</v>
      </c>
      <c r="G3" s="12">
        <f t="shared" ref="G3:G9" si="0">C3-D3</f>
        <v>6.9999999999999396E-2</v>
      </c>
      <c r="H3" s="12">
        <f t="shared" ref="H3:H9" si="1">E3-F3</f>
        <v>0.20999999999999996</v>
      </c>
      <c r="I3" s="12">
        <f t="shared" ref="I3:I9" si="2">C3-E3</f>
        <v>1.6304999999999996</v>
      </c>
      <c r="J3" s="13"/>
    </row>
    <row r="4" spans="1:12" ht="15.75" x14ac:dyDescent="0.25">
      <c r="A4" s="14" t="s">
        <v>8</v>
      </c>
      <c r="B4" s="13">
        <v>25.84</v>
      </c>
      <c r="C4" s="12">
        <f>'Summary Sheet'!D4</f>
        <v>27.645735599999998</v>
      </c>
      <c r="D4" s="13">
        <f>'Summary Sheet'!F4</f>
        <v>25.671822899999999</v>
      </c>
      <c r="E4" s="13">
        <v>27.6</v>
      </c>
      <c r="F4" s="13">
        <v>26.11</v>
      </c>
      <c r="G4" s="12">
        <f t="shared" si="0"/>
        <v>1.9739126999999996</v>
      </c>
      <c r="H4" s="12">
        <f t="shared" si="1"/>
        <v>1.490000000000002</v>
      </c>
      <c r="I4" s="12">
        <f>C4-E4</f>
        <v>4.5735599999996879E-2</v>
      </c>
      <c r="J4" s="15"/>
      <c r="K4" s="133"/>
    </row>
    <row r="5" spans="1:12" ht="15.75" x14ac:dyDescent="0.25">
      <c r="A5" s="14" t="s">
        <v>9</v>
      </c>
      <c r="B5" s="13">
        <v>7.92</v>
      </c>
      <c r="C5" s="12">
        <f>'Summary Sheet'!D5</f>
        <v>10.323044400000001</v>
      </c>
      <c r="D5" s="13">
        <f>'Summary Sheet'!F5</f>
        <v>10.289290599999999</v>
      </c>
      <c r="E5" s="13">
        <f>4.95+4.86</f>
        <v>9.81</v>
      </c>
      <c r="F5" s="13">
        <v>9.7600000000000016</v>
      </c>
      <c r="G5" s="12">
        <f t="shared" si="0"/>
        <v>3.3753800000001277E-2</v>
      </c>
      <c r="H5" s="12">
        <f t="shared" si="1"/>
        <v>4.9999999999998934E-2</v>
      </c>
      <c r="I5" s="12">
        <f t="shared" si="2"/>
        <v>0.51304440000000007</v>
      </c>
      <c r="J5" s="15"/>
    </row>
    <row r="6" spans="1:12" ht="15.75" x14ac:dyDescent="0.25">
      <c r="A6" s="38" t="s">
        <v>45</v>
      </c>
      <c r="B6" s="13">
        <v>1.03</v>
      </c>
      <c r="C6" s="12">
        <f>'Summary Sheet'!D6</f>
        <v>1.4966812</v>
      </c>
      <c r="D6" s="13">
        <f>'Summary Sheet'!F6</f>
        <v>1.3844194999999999</v>
      </c>
      <c r="E6" s="37">
        <v>1.05</v>
      </c>
      <c r="F6" s="37">
        <v>0.97</v>
      </c>
      <c r="G6" s="12">
        <f t="shared" si="0"/>
        <v>0.11226170000000013</v>
      </c>
      <c r="H6" s="12">
        <f t="shared" si="1"/>
        <v>8.0000000000000071E-2</v>
      </c>
      <c r="I6" s="12">
        <f t="shared" si="2"/>
        <v>0.4466812</v>
      </c>
      <c r="J6" s="15"/>
    </row>
    <row r="7" spans="1:12" ht="15.75" x14ac:dyDescent="0.25">
      <c r="A7" s="38" t="s">
        <v>20</v>
      </c>
      <c r="B7" s="13">
        <v>0.78</v>
      </c>
      <c r="C7" s="12">
        <f>'Summary Sheet'!D7</f>
        <v>1.3726446999999999</v>
      </c>
      <c r="D7" s="13">
        <f>'Summary Sheet'!F7</f>
        <v>1.3071934999999999</v>
      </c>
      <c r="E7" s="37">
        <f>1.19+0.6</f>
        <v>1.79</v>
      </c>
      <c r="F7" s="37">
        <v>1.77</v>
      </c>
      <c r="G7" s="12">
        <f t="shared" si="0"/>
        <v>6.5451200000000043E-2</v>
      </c>
      <c r="H7" s="12">
        <f t="shared" si="1"/>
        <v>2.0000000000000018E-2</v>
      </c>
      <c r="I7" s="12">
        <f t="shared" si="2"/>
        <v>-0.4173553000000001</v>
      </c>
      <c r="J7" s="40"/>
    </row>
    <row r="8" spans="1:12" ht="15.75" x14ac:dyDescent="0.25">
      <c r="A8" s="16" t="s">
        <v>21</v>
      </c>
      <c r="B8" s="13">
        <v>1.24</v>
      </c>
      <c r="C8" s="12">
        <f>'Summary Sheet'!D8</f>
        <v>2.5342500000000001</v>
      </c>
      <c r="D8" s="13">
        <f>'Summary Sheet'!F8</f>
        <v>2.5342500000000001</v>
      </c>
      <c r="E8" s="37">
        <v>2.5299999999999998</v>
      </c>
      <c r="F8" s="37">
        <v>2.5299999999999998</v>
      </c>
      <c r="G8" s="12">
        <f t="shared" si="0"/>
        <v>0</v>
      </c>
      <c r="H8" s="12">
        <f t="shared" si="1"/>
        <v>0</v>
      </c>
      <c r="I8" s="12">
        <f t="shared" si="2"/>
        <v>4.2500000000003091E-3</v>
      </c>
      <c r="J8" s="15"/>
    </row>
    <row r="9" spans="1:12" s="1" customFormat="1" ht="15.75" x14ac:dyDescent="0.25">
      <c r="A9" s="16" t="s">
        <v>22</v>
      </c>
      <c r="B9" s="13">
        <v>2.57</v>
      </c>
      <c r="C9" s="12">
        <f>'Summary Sheet'!D9</f>
        <v>3.0721671000000002</v>
      </c>
      <c r="D9" s="13">
        <f>'Summary Sheet'!F9</f>
        <v>2.6606792000000001</v>
      </c>
      <c r="E9" s="13">
        <v>3.06</v>
      </c>
      <c r="F9" s="13">
        <v>2.65</v>
      </c>
      <c r="G9" s="12">
        <f t="shared" si="0"/>
        <v>0.41148790000000002</v>
      </c>
      <c r="H9" s="12">
        <f t="shared" si="1"/>
        <v>0.41000000000000014</v>
      </c>
      <c r="I9" s="12">
        <f t="shared" si="2"/>
        <v>1.2167100000000097E-2</v>
      </c>
      <c r="J9" s="41"/>
    </row>
    <row r="10" spans="1:12" ht="15.75" x14ac:dyDescent="0.25">
      <c r="A10" s="17" t="s">
        <v>11</v>
      </c>
      <c r="B10" s="18">
        <f>SUM(B2:B9)</f>
        <v>46.710000000000008</v>
      </c>
      <c r="C10" s="18">
        <f t="shared" ref="C10:I10" si="3">SUM(C2:C9)</f>
        <v>53.466918</v>
      </c>
      <c r="D10" s="18">
        <f t="shared" si="3"/>
        <v>50.800050699999993</v>
      </c>
      <c r="E10" s="18">
        <f t="shared" si="3"/>
        <v>53.160000000000004</v>
      </c>
      <c r="F10" s="18">
        <f t="shared" si="3"/>
        <v>50.900000000000006</v>
      </c>
      <c r="G10" s="18">
        <f t="shared" si="3"/>
        <v>2.6668673000000007</v>
      </c>
      <c r="H10" s="18">
        <f t="shared" si="3"/>
        <v>2.2600000000000011</v>
      </c>
      <c r="I10" s="18">
        <f t="shared" si="3"/>
        <v>0.30691799999999669</v>
      </c>
      <c r="J10" s="13"/>
      <c r="K10" s="19"/>
      <c r="L10" s="19"/>
    </row>
    <row r="11" spans="1:12" x14ac:dyDescent="0.25">
      <c r="C11" s="19">
        <f>B10-C10</f>
        <v>-6.7569179999999918</v>
      </c>
      <c r="D11" s="19">
        <f>B10-C10</f>
        <v>-6.7569179999999918</v>
      </c>
      <c r="E11" s="19"/>
      <c r="F11" s="3"/>
      <c r="G11" s="3"/>
      <c r="H11" s="3"/>
    </row>
    <row r="13" spans="1:12" ht="60" x14ac:dyDescent="0.25">
      <c r="A13" s="21" t="s">
        <v>12</v>
      </c>
      <c r="B13" s="21" t="s">
        <v>13</v>
      </c>
      <c r="C13" s="22" t="s">
        <v>1429</v>
      </c>
      <c r="D13" s="22" t="s">
        <v>14</v>
      </c>
      <c r="E13" s="22" t="s">
        <v>1430</v>
      </c>
      <c r="F13" s="10"/>
      <c r="I13"/>
      <c r="J13"/>
    </row>
    <row r="14" spans="1:12" ht="15.75" x14ac:dyDescent="0.25">
      <c r="A14" s="11" t="s">
        <v>1007</v>
      </c>
      <c r="B14" s="12">
        <v>0.77</v>
      </c>
      <c r="C14" s="12">
        <f>C2</f>
        <v>1.311895</v>
      </c>
      <c r="D14" s="23">
        <f t="shared" ref="D14:D22" si="4">C14/B14</f>
        <v>1.7037597402597402</v>
      </c>
      <c r="E14" s="23">
        <f t="shared" ref="E14:E21" si="5">C14/$B$22</f>
        <v>2.8085955898094622E-2</v>
      </c>
      <c r="F14" s="10"/>
      <c r="I14"/>
      <c r="J14"/>
    </row>
    <row r="15" spans="1:12" ht="15.75" x14ac:dyDescent="0.25">
      <c r="A15" s="11" t="s">
        <v>1008</v>
      </c>
      <c r="B15" s="12">
        <v>6.56</v>
      </c>
      <c r="C15" s="12">
        <f t="shared" ref="C15:C21" si="6">C3</f>
        <v>5.7104999999999997</v>
      </c>
      <c r="D15" s="23">
        <f t="shared" si="4"/>
        <v>0.87050304878048779</v>
      </c>
      <c r="E15" s="23">
        <f t="shared" si="5"/>
        <v>0.12225433526011557</v>
      </c>
      <c r="F15" s="10"/>
      <c r="I15"/>
      <c r="J15"/>
    </row>
    <row r="16" spans="1:12" ht="15.75" x14ac:dyDescent="0.25">
      <c r="A16" s="14" t="s">
        <v>8</v>
      </c>
      <c r="B16" s="13">
        <v>25.84</v>
      </c>
      <c r="C16" s="12">
        <f t="shared" si="6"/>
        <v>27.645735599999998</v>
      </c>
      <c r="D16" s="23">
        <f t="shared" si="4"/>
        <v>1.0698814086687305</v>
      </c>
      <c r="E16" s="23">
        <f t="shared" si="5"/>
        <v>0.59185903660886308</v>
      </c>
      <c r="F16" s="10"/>
      <c r="I16"/>
      <c r="J16"/>
    </row>
    <row r="17" spans="1:10" ht="15.75" x14ac:dyDescent="0.25">
      <c r="A17" s="14" t="s">
        <v>9</v>
      </c>
      <c r="B17" s="13">
        <v>7.92</v>
      </c>
      <c r="C17" s="12">
        <f t="shared" si="6"/>
        <v>10.323044400000001</v>
      </c>
      <c r="D17" s="23">
        <f t="shared" si="4"/>
        <v>1.3034146969696971</v>
      </c>
      <c r="E17" s="23">
        <f t="shared" si="5"/>
        <v>0.22100287732819524</v>
      </c>
      <c r="F17" s="10"/>
      <c r="I17"/>
      <c r="J17"/>
    </row>
    <row r="18" spans="1:10" ht="15.75" x14ac:dyDescent="0.25">
      <c r="A18" s="38" t="s">
        <v>45</v>
      </c>
      <c r="B18" s="13">
        <v>1.03</v>
      </c>
      <c r="C18" s="12">
        <f t="shared" si="6"/>
        <v>1.4966812</v>
      </c>
      <c r="D18" s="23">
        <f t="shared" si="4"/>
        <v>1.4530885436893204</v>
      </c>
      <c r="E18" s="23">
        <f t="shared" si="5"/>
        <v>3.2041986726611002E-2</v>
      </c>
      <c r="F18" s="10"/>
      <c r="I18"/>
      <c r="J18"/>
    </row>
    <row r="19" spans="1:10" ht="15.75" x14ac:dyDescent="0.25">
      <c r="A19" s="38" t="s">
        <v>20</v>
      </c>
      <c r="B19" s="13">
        <v>0.78</v>
      </c>
      <c r="C19" s="12">
        <f t="shared" si="6"/>
        <v>1.3726446999999999</v>
      </c>
      <c r="D19" s="23">
        <f t="shared" si="4"/>
        <v>1.7598008974358974</v>
      </c>
      <c r="E19" s="23">
        <f t="shared" si="5"/>
        <v>2.9386527510169121E-2</v>
      </c>
      <c r="F19" s="10"/>
      <c r="I19"/>
      <c r="J19"/>
    </row>
    <row r="20" spans="1:10" ht="15.75" x14ac:dyDescent="0.25">
      <c r="A20" s="16" t="s">
        <v>21</v>
      </c>
      <c r="B20" s="13">
        <v>1.24</v>
      </c>
      <c r="C20" s="12">
        <f t="shared" si="6"/>
        <v>2.5342500000000001</v>
      </c>
      <c r="D20" s="23">
        <f t="shared" si="4"/>
        <v>2.0437500000000002</v>
      </c>
      <c r="E20" s="23">
        <f t="shared" si="5"/>
        <v>5.4254977520873465E-2</v>
      </c>
      <c r="F20" s="10"/>
      <c r="I20"/>
      <c r="J20"/>
    </row>
    <row r="21" spans="1:10" ht="15.75" x14ac:dyDescent="0.25">
      <c r="A21" s="16" t="s">
        <v>10</v>
      </c>
      <c r="B21" s="13">
        <v>2.57</v>
      </c>
      <c r="C21" s="12">
        <f t="shared" si="6"/>
        <v>3.0721671000000002</v>
      </c>
      <c r="D21" s="23">
        <f t="shared" si="4"/>
        <v>1.195395758754864</v>
      </c>
      <c r="E21" s="23">
        <f t="shared" si="5"/>
        <v>6.5771078998073204E-2</v>
      </c>
      <c r="F21" s="10"/>
      <c r="I21"/>
      <c r="J21"/>
    </row>
    <row r="22" spans="1:10" ht="15.75" x14ac:dyDescent="0.25">
      <c r="A22" s="17" t="s">
        <v>11</v>
      </c>
      <c r="B22" s="18">
        <f>SUM(B14:B21)</f>
        <v>46.710000000000008</v>
      </c>
      <c r="C22" s="18">
        <f>SUM(C14:C21)</f>
        <v>53.466918</v>
      </c>
      <c r="D22" s="23">
        <f t="shared" si="4"/>
        <v>1.1446567758509953</v>
      </c>
      <c r="E22" s="24">
        <f>SUM(E14:E21)</f>
        <v>1.1446567758509951</v>
      </c>
      <c r="F22" s="10"/>
      <c r="I22"/>
      <c r="J22"/>
    </row>
    <row r="23" spans="1:10" x14ac:dyDescent="0.25">
      <c r="B23" s="10"/>
      <c r="C23" s="10"/>
      <c r="D23" s="25"/>
      <c r="E23" s="25"/>
      <c r="F23" s="10"/>
      <c r="I23"/>
      <c r="J23"/>
    </row>
    <row r="24" spans="1:10" x14ac:dyDescent="0.25">
      <c r="B24" s="10"/>
      <c r="C24" s="10"/>
      <c r="D24" s="25"/>
      <c r="E24" s="25"/>
      <c r="F24" s="10"/>
      <c r="I24"/>
      <c r="J24"/>
    </row>
    <row r="25" spans="1:10" ht="75" x14ac:dyDescent="0.25">
      <c r="A25" s="21" t="s">
        <v>16</v>
      </c>
      <c r="B25" s="22" t="s">
        <v>1429</v>
      </c>
      <c r="C25" s="22" t="s">
        <v>1413</v>
      </c>
      <c r="D25" s="22" t="s">
        <v>1431</v>
      </c>
      <c r="E25" s="26" t="s">
        <v>1432</v>
      </c>
      <c r="F25" s="10"/>
      <c r="I25"/>
      <c r="J25"/>
    </row>
    <row r="26" spans="1:10" ht="15.75" x14ac:dyDescent="0.25">
      <c r="A26" s="11" t="s">
        <v>1007</v>
      </c>
      <c r="B26" s="12">
        <f>C2</f>
        <v>1.311895</v>
      </c>
      <c r="C26" s="12">
        <f>D2</f>
        <v>1.311895</v>
      </c>
      <c r="D26" s="27">
        <f t="shared" ref="D26:D33" si="7">ROUND(B26-C26,2)</f>
        <v>0</v>
      </c>
      <c r="E26" s="23">
        <f>D26/$B$34</f>
        <v>0</v>
      </c>
      <c r="F26" s="10"/>
      <c r="I26"/>
      <c r="J26"/>
    </row>
    <row r="27" spans="1:10" ht="15.75" x14ac:dyDescent="0.25">
      <c r="A27" s="11" t="s">
        <v>1008</v>
      </c>
      <c r="B27" s="12">
        <f t="shared" ref="B27:C33" si="8">C3</f>
        <v>5.7104999999999997</v>
      </c>
      <c r="C27" s="12">
        <f t="shared" si="8"/>
        <v>5.6405000000000003</v>
      </c>
      <c r="D27" s="27">
        <f t="shared" si="7"/>
        <v>7.0000000000000007E-2</v>
      </c>
      <c r="E27" s="23">
        <f t="shared" ref="E27:E34" si="9">D27/$B$34</f>
        <v>1.3092207783512041E-3</v>
      </c>
      <c r="F27" s="10"/>
      <c r="I27"/>
      <c r="J27"/>
    </row>
    <row r="28" spans="1:10" ht="15.75" x14ac:dyDescent="0.25">
      <c r="A28" s="14" t="s">
        <v>8</v>
      </c>
      <c r="B28" s="12">
        <f t="shared" si="8"/>
        <v>27.645735599999998</v>
      </c>
      <c r="C28" s="12">
        <f t="shared" si="8"/>
        <v>25.671822899999999</v>
      </c>
      <c r="D28" s="27">
        <f t="shared" si="7"/>
        <v>1.97</v>
      </c>
      <c r="E28" s="23">
        <f t="shared" si="9"/>
        <v>3.6845213333598172E-2</v>
      </c>
      <c r="F28" s="10"/>
      <c r="I28"/>
      <c r="J28"/>
    </row>
    <row r="29" spans="1:10" ht="15.75" x14ac:dyDescent="0.25">
      <c r="A29" s="14" t="s">
        <v>9</v>
      </c>
      <c r="B29" s="12">
        <f t="shared" si="8"/>
        <v>10.323044400000001</v>
      </c>
      <c r="C29" s="12">
        <f t="shared" si="8"/>
        <v>10.289290599999999</v>
      </c>
      <c r="D29" s="27">
        <f t="shared" si="7"/>
        <v>0.03</v>
      </c>
      <c r="E29" s="23">
        <f t="shared" si="9"/>
        <v>5.6109461929337314E-4</v>
      </c>
      <c r="F29" s="10"/>
      <c r="I29"/>
      <c r="J29"/>
    </row>
    <row r="30" spans="1:10" ht="15.75" x14ac:dyDescent="0.25">
      <c r="A30" s="38" t="s">
        <v>45</v>
      </c>
      <c r="B30" s="12">
        <f t="shared" si="8"/>
        <v>1.4966812</v>
      </c>
      <c r="C30" s="12">
        <f t="shared" si="8"/>
        <v>1.3844194999999999</v>
      </c>
      <c r="D30" s="27">
        <f t="shared" si="7"/>
        <v>0.11</v>
      </c>
      <c r="E30" s="23">
        <f t="shared" si="9"/>
        <v>2.0573469374090348E-3</v>
      </c>
      <c r="F30" s="10"/>
      <c r="I30"/>
      <c r="J30"/>
    </row>
    <row r="31" spans="1:10" ht="15.75" x14ac:dyDescent="0.25">
      <c r="A31" s="38" t="s">
        <v>20</v>
      </c>
      <c r="B31" s="12">
        <f t="shared" si="8"/>
        <v>1.3726446999999999</v>
      </c>
      <c r="C31" s="12">
        <f t="shared" si="8"/>
        <v>1.3071934999999999</v>
      </c>
      <c r="D31" s="27">
        <f t="shared" si="7"/>
        <v>7.0000000000000007E-2</v>
      </c>
      <c r="E31" s="23">
        <f t="shared" si="9"/>
        <v>1.3092207783512041E-3</v>
      </c>
      <c r="F31" s="10"/>
      <c r="I31"/>
      <c r="J31"/>
    </row>
    <row r="32" spans="1:10" ht="15.75" x14ac:dyDescent="0.25">
      <c r="A32" s="16" t="s">
        <v>21</v>
      </c>
      <c r="B32" s="12">
        <f t="shared" si="8"/>
        <v>2.5342500000000001</v>
      </c>
      <c r="C32" s="12">
        <f t="shared" si="8"/>
        <v>2.5342500000000001</v>
      </c>
      <c r="D32" s="27">
        <f t="shared" si="7"/>
        <v>0</v>
      </c>
      <c r="E32" s="23">
        <f t="shared" si="9"/>
        <v>0</v>
      </c>
      <c r="F32" s="10"/>
      <c r="I32"/>
      <c r="J32"/>
    </row>
    <row r="33" spans="1:10" ht="15.75" x14ac:dyDescent="0.25">
      <c r="A33" s="16" t="s">
        <v>10</v>
      </c>
      <c r="B33" s="12">
        <f t="shared" si="8"/>
        <v>3.0721671000000002</v>
      </c>
      <c r="C33" s="12">
        <f t="shared" si="8"/>
        <v>2.6606792000000001</v>
      </c>
      <c r="D33" s="27">
        <f t="shared" si="7"/>
        <v>0.41</v>
      </c>
      <c r="E33" s="23">
        <f t="shared" si="9"/>
        <v>7.6682931303427657E-3</v>
      </c>
      <c r="F33" s="10"/>
      <c r="I33"/>
      <c r="J33"/>
    </row>
    <row r="34" spans="1:10" ht="15.75" x14ac:dyDescent="0.25">
      <c r="A34" s="17" t="s">
        <v>11</v>
      </c>
      <c r="B34" s="18">
        <f>SUM(B26:B33)</f>
        <v>53.466918</v>
      </c>
      <c r="C34" s="18">
        <f t="shared" ref="C34:D34" si="10">SUM(C26:C33)</f>
        <v>50.800050699999993</v>
      </c>
      <c r="D34" s="18">
        <f t="shared" si="10"/>
        <v>2.6599999999999997</v>
      </c>
      <c r="E34" s="23">
        <f t="shared" si="9"/>
        <v>4.9750389577345747E-2</v>
      </c>
      <c r="F34" s="10"/>
      <c r="I34"/>
      <c r="J34"/>
    </row>
  </sheetData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4A33-FE74-486D-BE20-1DACD66AAA10}">
  <dimension ref="A1:T20"/>
  <sheetViews>
    <sheetView zoomScale="89" zoomScaleNormal="89" workbookViewId="0">
      <selection activeCell="G2" sqref="G2:H18"/>
    </sheetView>
  </sheetViews>
  <sheetFormatPr defaultRowHeight="15" x14ac:dyDescent="0.25"/>
  <cols>
    <col min="1" max="1" width="6.85546875" bestFit="1" customWidth="1"/>
    <col min="2" max="2" width="9.140625" bestFit="1" customWidth="1"/>
    <col min="3" max="3" width="13.42578125" style="2" bestFit="1" customWidth="1"/>
    <col min="4" max="4" width="12.28515625" style="2" bestFit="1" customWidth="1"/>
    <col min="5" max="5" width="11.5703125" style="2" bestFit="1" customWidth="1"/>
    <col min="6" max="6" width="16.28515625" style="2" bestFit="1" customWidth="1"/>
    <col min="7" max="7" width="11" style="33" customWidth="1"/>
    <col min="8" max="8" width="18.42578125" style="2" bestFit="1" customWidth="1"/>
    <col min="9" max="9" width="0" hidden="1" customWidth="1"/>
    <col min="10" max="10" width="6.85546875" hidden="1" customWidth="1"/>
    <col min="11" max="11" width="12.7109375" hidden="1" customWidth="1"/>
    <col min="12" max="12" width="13.42578125" hidden="1" customWidth="1"/>
    <col min="13" max="13" width="12.28515625" style="35" hidden="1" customWidth="1"/>
    <col min="14" max="14" width="47.85546875" hidden="1" customWidth="1"/>
    <col min="15" max="15" width="0" hidden="1" customWidth="1"/>
    <col min="16" max="16" width="34.140625" style="2" customWidth="1"/>
    <col min="18" max="19" width="9.140625" style="2"/>
  </cols>
  <sheetData>
    <row r="1" spans="1:20" ht="45" x14ac:dyDescent="0.25">
      <c r="A1" s="156" t="s">
        <v>17</v>
      </c>
      <c r="B1" s="156" t="s">
        <v>23</v>
      </c>
      <c r="C1" s="157" t="s">
        <v>24</v>
      </c>
      <c r="D1" s="158" t="s">
        <v>25</v>
      </c>
      <c r="E1" s="159" t="s">
        <v>26</v>
      </c>
      <c r="F1" s="159" t="s">
        <v>27</v>
      </c>
      <c r="G1" s="160" t="s">
        <v>28</v>
      </c>
      <c r="H1" s="159" t="s">
        <v>1426</v>
      </c>
      <c r="I1" s="1"/>
      <c r="J1" s="156" t="s">
        <v>17</v>
      </c>
      <c r="K1" s="156" t="s">
        <v>23</v>
      </c>
      <c r="L1" s="161" t="s">
        <v>24</v>
      </c>
      <c r="M1" s="161" t="s">
        <v>25</v>
      </c>
      <c r="N1" s="162" t="s">
        <v>1252</v>
      </c>
      <c r="O1" s="1"/>
      <c r="P1" s="163" t="s">
        <v>29</v>
      </c>
      <c r="Q1" s="164">
        <v>5</v>
      </c>
      <c r="R1" s="165">
        <v>5</v>
      </c>
      <c r="S1" s="165">
        <v>5</v>
      </c>
      <c r="T1" s="1">
        <v>5</v>
      </c>
    </row>
    <row r="2" spans="1:20" ht="16.5" x14ac:dyDescent="0.25">
      <c r="A2" s="166">
        <v>1</v>
      </c>
      <c r="B2" s="167" t="s">
        <v>1177</v>
      </c>
      <c r="C2" s="168">
        <v>611.99</v>
      </c>
      <c r="D2" s="169">
        <f>C2</f>
        <v>611.99</v>
      </c>
      <c r="E2" s="169">
        <v>26000</v>
      </c>
      <c r="F2" s="169">
        <f>ROUND(E2*C2,0)</f>
        <v>15911740</v>
      </c>
      <c r="G2" s="170">
        <v>0.8</v>
      </c>
      <c r="H2" s="169">
        <f>ROUND(G2*F2,0)</f>
        <v>12729392</v>
      </c>
      <c r="I2" s="1"/>
      <c r="J2" s="166">
        <v>1</v>
      </c>
      <c r="K2" s="167" t="s">
        <v>1177</v>
      </c>
      <c r="L2" s="168">
        <v>611.99</v>
      </c>
      <c r="M2" s="171">
        <f>L2</f>
        <v>611.99</v>
      </c>
      <c r="N2" s="172" t="s">
        <v>1195</v>
      </c>
      <c r="O2" s="1"/>
      <c r="P2" s="163" t="s">
        <v>30</v>
      </c>
      <c r="Q2" s="164">
        <v>5</v>
      </c>
      <c r="R2" s="165">
        <v>5</v>
      </c>
      <c r="S2" s="165">
        <v>5</v>
      </c>
      <c r="T2" s="1">
        <v>5</v>
      </c>
    </row>
    <row r="3" spans="1:20" ht="45" x14ac:dyDescent="0.25">
      <c r="A3" s="166">
        <v>2</v>
      </c>
      <c r="B3" s="167" t="s">
        <v>1192</v>
      </c>
      <c r="C3" s="168">
        <v>611.99</v>
      </c>
      <c r="D3" s="169">
        <f t="shared" ref="D3:D17" si="0">C3</f>
        <v>611.99</v>
      </c>
      <c r="E3" s="169">
        <v>26000</v>
      </c>
      <c r="F3" s="169">
        <f t="shared" ref="F3:F18" si="1">ROUND(E3*C3,0)</f>
        <v>15911740</v>
      </c>
      <c r="G3" s="170">
        <v>0.95</v>
      </c>
      <c r="H3" s="169">
        <f t="shared" ref="H3:H18" si="2">ROUND(G3*F3,0)</f>
        <v>15116153</v>
      </c>
      <c r="I3" s="1"/>
      <c r="J3" s="166">
        <v>2</v>
      </c>
      <c r="K3" s="167" t="s">
        <v>1192</v>
      </c>
      <c r="L3" s="168">
        <v>611.99</v>
      </c>
      <c r="M3" s="171">
        <f t="shared" ref="M3:M10" si="3">L3</f>
        <v>611.99</v>
      </c>
      <c r="N3" s="172" t="s">
        <v>1201</v>
      </c>
      <c r="O3" s="1"/>
      <c r="P3" s="163" t="s">
        <v>31</v>
      </c>
      <c r="Q3" s="164">
        <v>40</v>
      </c>
      <c r="R3" s="165">
        <v>40</v>
      </c>
      <c r="S3" s="165">
        <f>Q3/8</f>
        <v>5</v>
      </c>
      <c r="T3" s="1">
        <v>40</v>
      </c>
    </row>
    <row r="4" spans="1:20" ht="45" x14ac:dyDescent="0.25">
      <c r="A4" s="166">
        <v>3</v>
      </c>
      <c r="B4" s="167" t="s">
        <v>1178</v>
      </c>
      <c r="C4" s="168">
        <v>611.99</v>
      </c>
      <c r="D4" s="169">
        <f t="shared" si="0"/>
        <v>611.99</v>
      </c>
      <c r="E4" s="169">
        <v>26000</v>
      </c>
      <c r="F4" s="169">
        <f t="shared" si="1"/>
        <v>15911740</v>
      </c>
      <c r="G4" s="170">
        <v>0.95</v>
      </c>
      <c r="H4" s="169">
        <f t="shared" si="2"/>
        <v>15116153</v>
      </c>
      <c r="I4" s="1"/>
      <c r="J4" s="166">
        <v>3</v>
      </c>
      <c r="K4" s="167" t="s">
        <v>1178</v>
      </c>
      <c r="L4" s="168">
        <v>611.99</v>
      </c>
      <c r="M4" s="171">
        <f t="shared" si="3"/>
        <v>611.99</v>
      </c>
      <c r="N4" s="172" t="s">
        <v>1202</v>
      </c>
      <c r="O4" s="1"/>
      <c r="P4" s="163" t="s">
        <v>32</v>
      </c>
      <c r="Q4" s="164">
        <v>7</v>
      </c>
      <c r="R4" s="165">
        <v>7</v>
      </c>
      <c r="S4" s="165">
        <f t="shared" ref="S4:S15" si="4">Q4/8</f>
        <v>0.875</v>
      </c>
      <c r="T4" s="173">
        <f>S4*8</f>
        <v>7</v>
      </c>
    </row>
    <row r="5" spans="1:20" ht="45" x14ac:dyDescent="0.25">
      <c r="A5" s="166">
        <v>4</v>
      </c>
      <c r="B5" s="167" t="s">
        <v>1179</v>
      </c>
      <c r="C5" s="168">
        <v>615.39</v>
      </c>
      <c r="D5" s="169">
        <f t="shared" si="0"/>
        <v>615.39</v>
      </c>
      <c r="E5" s="169">
        <v>26000</v>
      </c>
      <c r="F5" s="169">
        <f t="shared" si="1"/>
        <v>16000140</v>
      </c>
      <c r="G5" s="170">
        <v>0.95</v>
      </c>
      <c r="H5" s="169">
        <f t="shared" si="2"/>
        <v>15200133</v>
      </c>
      <c r="I5" s="1"/>
      <c r="J5" s="166">
        <v>4</v>
      </c>
      <c r="K5" s="167" t="s">
        <v>1179</v>
      </c>
      <c r="L5" s="168">
        <v>615.39</v>
      </c>
      <c r="M5" s="171">
        <f t="shared" si="3"/>
        <v>615.39</v>
      </c>
      <c r="N5" s="172" t="s">
        <v>1202</v>
      </c>
      <c r="O5" s="1"/>
      <c r="P5" s="163" t="s">
        <v>33</v>
      </c>
      <c r="Q5" s="164">
        <v>7</v>
      </c>
      <c r="R5" s="165">
        <f t="shared" ref="R5" si="5">Q5/16</f>
        <v>0.4375</v>
      </c>
      <c r="S5" s="165">
        <f t="shared" si="4"/>
        <v>0.875</v>
      </c>
      <c r="T5" s="173">
        <f>S5*8</f>
        <v>7</v>
      </c>
    </row>
    <row r="6" spans="1:20" ht="45" x14ac:dyDescent="0.25">
      <c r="A6" s="166">
        <v>5</v>
      </c>
      <c r="B6" s="167" t="s">
        <v>1180</v>
      </c>
      <c r="C6" s="168">
        <v>615.39</v>
      </c>
      <c r="D6" s="169">
        <f t="shared" si="0"/>
        <v>615.39</v>
      </c>
      <c r="E6" s="169">
        <v>26000</v>
      </c>
      <c r="F6" s="169">
        <f t="shared" si="1"/>
        <v>16000140</v>
      </c>
      <c r="G6" s="170">
        <v>0.95</v>
      </c>
      <c r="H6" s="169">
        <f t="shared" si="2"/>
        <v>15200133</v>
      </c>
      <c r="I6" s="1"/>
      <c r="J6" s="166">
        <v>5</v>
      </c>
      <c r="K6" s="167" t="s">
        <v>1180</v>
      </c>
      <c r="L6" s="168">
        <v>615.39</v>
      </c>
      <c r="M6" s="171">
        <f t="shared" si="3"/>
        <v>615.39</v>
      </c>
      <c r="N6" s="172" t="s">
        <v>1202</v>
      </c>
      <c r="O6" s="1"/>
      <c r="P6" s="163" t="s">
        <v>34</v>
      </c>
      <c r="Q6" s="164">
        <v>3.5</v>
      </c>
      <c r="R6" s="165">
        <v>3.5</v>
      </c>
      <c r="S6" s="165">
        <f t="shared" si="4"/>
        <v>0.4375</v>
      </c>
      <c r="T6" s="173">
        <v>3.5</v>
      </c>
    </row>
    <row r="7" spans="1:20" ht="30" x14ac:dyDescent="0.25">
      <c r="A7" s="166">
        <v>6</v>
      </c>
      <c r="B7" s="167" t="s">
        <v>1181</v>
      </c>
      <c r="C7" s="168">
        <v>618.91</v>
      </c>
      <c r="D7" s="169">
        <f t="shared" si="0"/>
        <v>618.91</v>
      </c>
      <c r="E7" s="169">
        <v>26000</v>
      </c>
      <c r="F7" s="169">
        <f t="shared" si="1"/>
        <v>16091660</v>
      </c>
      <c r="G7" s="170">
        <v>0.95</v>
      </c>
      <c r="H7" s="169">
        <f t="shared" si="2"/>
        <v>15287077</v>
      </c>
      <c r="I7" s="1"/>
      <c r="J7" s="166">
        <v>6</v>
      </c>
      <c r="K7" s="167" t="s">
        <v>1181</v>
      </c>
      <c r="L7" s="168">
        <v>618.91</v>
      </c>
      <c r="M7" s="171">
        <f t="shared" si="3"/>
        <v>618.91</v>
      </c>
      <c r="N7" s="172" t="s">
        <v>1200</v>
      </c>
      <c r="O7" s="1"/>
      <c r="P7" s="163" t="s">
        <v>35</v>
      </c>
      <c r="Q7" s="164">
        <v>3.5</v>
      </c>
      <c r="R7" s="165">
        <v>3.5</v>
      </c>
      <c r="S7" s="165">
        <f t="shared" si="4"/>
        <v>0.4375</v>
      </c>
      <c r="T7" s="173">
        <v>3.5</v>
      </c>
    </row>
    <row r="8" spans="1:20" ht="30" x14ac:dyDescent="0.25">
      <c r="A8" s="166">
        <v>7</v>
      </c>
      <c r="B8" s="167" t="s">
        <v>1182</v>
      </c>
      <c r="C8" s="168">
        <v>618.91</v>
      </c>
      <c r="D8" s="169">
        <f t="shared" si="0"/>
        <v>618.91</v>
      </c>
      <c r="E8" s="169">
        <v>26000</v>
      </c>
      <c r="F8" s="169">
        <f t="shared" si="1"/>
        <v>16091660</v>
      </c>
      <c r="G8" s="170">
        <v>0.95</v>
      </c>
      <c r="H8" s="169">
        <f t="shared" si="2"/>
        <v>15287077</v>
      </c>
      <c r="I8" s="1"/>
      <c r="J8" s="166">
        <v>7</v>
      </c>
      <c r="K8" s="167" t="s">
        <v>1182</v>
      </c>
      <c r="L8" s="168">
        <v>618.91</v>
      </c>
      <c r="M8" s="171">
        <f t="shared" si="3"/>
        <v>618.91</v>
      </c>
      <c r="N8" s="172" t="s">
        <v>1199</v>
      </c>
      <c r="O8" s="1"/>
      <c r="P8" s="163" t="s">
        <v>36</v>
      </c>
      <c r="Q8" s="164">
        <v>5</v>
      </c>
      <c r="R8" s="165">
        <v>5</v>
      </c>
      <c r="S8" s="165">
        <f t="shared" si="4"/>
        <v>0.625</v>
      </c>
      <c r="T8" s="173">
        <v>5</v>
      </c>
    </row>
    <row r="9" spans="1:20" ht="30" x14ac:dyDescent="0.25">
      <c r="A9" s="166">
        <v>8</v>
      </c>
      <c r="B9" s="167" t="s">
        <v>1183</v>
      </c>
      <c r="C9" s="168">
        <v>618.91</v>
      </c>
      <c r="D9" s="169">
        <f t="shared" si="0"/>
        <v>618.91</v>
      </c>
      <c r="E9" s="169">
        <v>26000</v>
      </c>
      <c r="F9" s="169">
        <f t="shared" si="1"/>
        <v>16091660</v>
      </c>
      <c r="G9" s="170">
        <v>0.95</v>
      </c>
      <c r="H9" s="169">
        <f t="shared" si="2"/>
        <v>15287077</v>
      </c>
      <c r="I9" s="1"/>
      <c r="J9" s="166">
        <v>8</v>
      </c>
      <c r="K9" s="167" t="s">
        <v>1183</v>
      </c>
      <c r="L9" s="168">
        <v>618.91</v>
      </c>
      <c r="M9" s="171">
        <f t="shared" si="3"/>
        <v>618.91</v>
      </c>
      <c r="N9" s="172" t="s">
        <v>1200</v>
      </c>
      <c r="O9" s="1"/>
      <c r="P9" s="163" t="s">
        <v>37</v>
      </c>
      <c r="Q9" s="164">
        <v>10</v>
      </c>
      <c r="R9" s="165">
        <v>8</v>
      </c>
      <c r="S9" s="165">
        <f t="shared" si="4"/>
        <v>1.25</v>
      </c>
      <c r="T9" s="1"/>
    </row>
    <row r="10" spans="1:20" ht="30" x14ac:dyDescent="0.25">
      <c r="A10" s="166">
        <v>9</v>
      </c>
      <c r="B10" s="167" t="s">
        <v>1184</v>
      </c>
      <c r="C10" s="168">
        <v>621.74</v>
      </c>
      <c r="D10" s="169">
        <f t="shared" si="0"/>
        <v>621.74</v>
      </c>
      <c r="E10" s="169">
        <v>26000</v>
      </c>
      <c r="F10" s="169">
        <f t="shared" si="1"/>
        <v>16165240</v>
      </c>
      <c r="G10" s="170">
        <v>0.95</v>
      </c>
      <c r="H10" s="169">
        <f t="shared" si="2"/>
        <v>15356978</v>
      </c>
      <c r="I10" s="1"/>
      <c r="J10" s="166">
        <v>9</v>
      </c>
      <c r="K10" s="167" t="s">
        <v>1184</v>
      </c>
      <c r="L10" s="168">
        <v>621.74</v>
      </c>
      <c r="M10" s="171">
        <f t="shared" si="3"/>
        <v>621.74</v>
      </c>
      <c r="N10" s="172" t="s">
        <v>1198</v>
      </c>
      <c r="O10" s="1"/>
      <c r="P10" s="163" t="s">
        <v>38</v>
      </c>
      <c r="Q10" s="164">
        <v>1.5</v>
      </c>
      <c r="R10" s="165">
        <v>0</v>
      </c>
      <c r="S10" s="165">
        <f t="shared" si="4"/>
        <v>0.1875</v>
      </c>
      <c r="T10" s="1"/>
    </row>
    <row r="11" spans="1:20" ht="16.5" x14ac:dyDescent="0.25">
      <c r="A11" s="166">
        <v>10</v>
      </c>
      <c r="B11" s="167" t="s">
        <v>1185</v>
      </c>
      <c r="C11" s="168">
        <v>620.80999999999995</v>
      </c>
      <c r="D11" s="169">
        <f t="shared" si="0"/>
        <v>620.80999999999995</v>
      </c>
      <c r="E11" s="169">
        <v>26000</v>
      </c>
      <c r="F11" s="169">
        <f t="shared" si="1"/>
        <v>16141060</v>
      </c>
      <c r="G11" s="170">
        <v>0.95</v>
      </c>
      <c r="H11" s="169">
        <f t="shared" si="2"/>
        <v>15334007</v>
      </c>
      <c r="I11" s="1"/>
      <c r="J11" s="166">
        <v>10</v>
      </c>
      <c r="K11" s="167" t="s">
        <v>1185</v>
      </c>
      <c r="L11" s="168">
        <v>620.80999999999995</v>
      </c>
      <c r="M11" s="171">
        <v>620.80999999999995</v>
      </c>
      <c r="N11" s="172" t="s">
        <v>1197</v>
      </c>
      <c r="O11" s="1"/>
      <c r="P11" s="163" t="s">
        <v>39</v>
      </c>
      <c r="Q11" s="164">
        <v>1.5</v>
      </c>
      <c r="R11" s="165">
        <v>0</v>
      </c>
      <c r="S11" s="165">
        <f t="shared" si="4"/>
        <v>0.1875</v>
      </c>
      <c r="T11" s="1"/>
    </row>
    <row r="12" spans="1:20" ht="30" x14ac:dyDescent="0.25">
      <c r="A12" s="166">
        <v>11</v>
      </c>
      <c r="B12" s="167" t="s">
        <v>1186</v>
      </c>
      <c r="C12" s="168">
        <v>634.57999999999993</v>
      </c>
      <c r="D12" s="169">
        <f t="shared" si="0"/>
        <v>634.57999999999993</v>
      </c>
      <c r="E12" s="169">
        <v>26000</v>
      </c>
      <c r="F12" s="169">
        <f t="shared" si="1"/>
        <v>16499080</v>
      </c>
      <c r="G12" s="170">
        <v>0.95</v>
      </c>
      <c r="H12" s="169">
        <f t="shared" si="2"/>
        <v>15674126</v>
      </c>
      <c r="I12" s="1"/>
      <c r="J12" s="166">
        <v>11</v>
      </c>
      <c r="K12" s="167" t="s">
        <v>1186</v>
      </c>
      <c r="L12" s="168">
        <v>634.57999999999993</v>
      </c>
      <c r="M12" s="171">
        <f t="shared" ref="M12:M17" si="6">L12-120</f>
        <v>514.57999999999993</v>
      </c>
      <c r="N12" s="172" t="s">
        <v>1196</v>
      </c>
      <c r="O12" s="1"/>
      <c r="P12" s="163" t="s">
        <v>40</v>
      </c>
      <c r="Q12" s="164">
        <v>5</v>
      </c>
      <c r="R12" s="165">
        <v>2</v>
      </c>
      <c r="S12" s="165">
        <f t="shared" si="4"/>
        <v>0.625</v>
      </c>
      <c r="T12" s="1"/>
    </row>
    <row r="13" spans="1:20" ht="16.5" x14ac:dyDescent="0.25">
      <c r="A13" s="166">
        <v>12</v>
      </c>
      <c r="B13" s="167" t="s">
        <v>1187</v>
      </c>
      <c r="C13" s="168">
        <v>634.62</v>
      </c>
      <c r="D13" s="169">
        <f t="shared" si="0"/>
        <v>634.62</v>
      </c>
      <c r="E13" s="169">
        <v>26000</v>
      </c>
      <c r="F13" s="169">
        <f t="shared" si="1"/>
        <v>16500120</v>
      </c>
      <c r="G13" s="170">
        <v>0.95</v>
      </c>
      <c r="H13" s="169">
        <f t="shared" si="2"/>
        <v>15675114</v>
      </c>
      <c r="I13" s="1"/>
      <c r="J13" s="166">
        <v>12</v>
      </c>
      <c r="K13" s="167" t="s">
        <v>1187</v>
      </c>
      <c r="L13" s="168">
        <v>634.62</v>
      </c>
      <c r="M13" s="171">
        <f t="shared" si="6"/>
        <v>514.62</v>
      </c>
      <c r="N13" s="172" t="s">
        <v>1194</v>
      </c>
      <c r="O13" s="1"/>
      <c r="P13" s="163" t="s">
        <v>41</v>
      </c>
      <c r="Q13" s="164">
        <v>2</v>
      </c>
      <c r="R13" s="165">
        <v>2</v>
      </c>
      <c r="S13" s="165">
        <f t="shared" si="4"/>
        <v>0.25</v>
      </c>
      <c r="T13" s="1"/>
    </row>
    <row r="14" spans="1:20" ht="30" x14ac:dyDescent="0.25">
      <c r="A14" s="166">
        <v>13</v>
      </c>
      <c r="B14" s="167" t="s">
        <v>1188</v>
      </c>
      <c r="C14" s="168">
        <v>620.45999999999992</v>
      </c>
      <c r="D14" s="169">
        <f t="shared" si="0"/>
        <v>620.45999999999992</v>
      </c>
      <c r="E14" s="169">
        <v>26000</v>
      </c>
      <c r="F14" s="169">
        <f t="shared" si="1"/>
        <v>16131960</v>
      </c>
      <c r="G14" s="170">
        <v>0.95</v>
      </c>
      <c r="H14" s="169">
        <f t="shared" si="2"/>
        <v>15325362</v>
      </c>
      <c r="I14" s="1"/>
      <c r="J14" s="166">
        <v>13</v>
      </c>
      <c r="K14" s="167" t="s">
        <v>1188</v>
      </c>
      <c r="L14" s="168">
        <v>620.45999999999992</v>
      </c>
      <c r="M14" s="171">
        <f t="shared" si="6"/>
        <v>500.45999999999992</v>
      </c>
      <c r="N14" s="172" t="s">
        <v>1195</v>
      </c>
      <c r="O14" s="1"/>
      <c r="P14" s="163" t="s">
        <v>42</v>
      </c>
      <c r="Q14" s="164">
        <v>2</v>
      </c>
      <c r="R14" s="165">
        <v>0</v>
      </c>
      <c r="S14" s="165">
        <f t="shared" si="4"/>
        <v>0.25</v>
      </c>
      <c r="T14" s="1"/>
    </row>
    <row r="15" spans="1:20" ht="30.75" thickBot="1" x14ac:dyDescent="0.3">
      <c r="A15" s="166">
        <v>14</v>
      </c>
      <c r="B15" s="167" t="s">
        <v>1189</v>
      </c>
      <c r="C15" s="168">
        <v>620.45999999999992</v>
      </c>
      <c r="D15" s="169">
        <f t="shared" si="0"/>
        <v>620.45999999999992</v>
      </c>
      <c r="E15" s="169">
        <v>26000</v>
      </c>
      <c r="F15" s="169">
        <f t="shared" si="1"/>
        <v>16131960</v>
      </c>
      <c r="G15" s="170">
        <v>0.95</v>
      </c>
      <c r="H15" s="169">
        <f t="shared" si="2"/>
        <v>15325362</v>
      </c>
      <c r="I15" s="1"/>
      <c r="J15" s="166">
        <v>14</v>
      </c>
      <c r="K15" s="167" t="s">
        <v>1189</v>
      </c>
      <c r="L15" s="168">
        <v>620.45999999999992</v>
      </c>
      <c r="M15" s="171">
        <f t="shared" si="6"/>
        <v>500.45999999999992</v>
      </c>
      <c r="N15" s="172" t="s">
        <v>1194</v>
      </c>
      <c r="O15" s="1"/>
      <c r="P15" s="174" t="s">
        <v>43</v>
      </c>
      <c r="Q15" s="175">
        <v>2</v>
      </c>
      <c r="R15" s="165">
        <v>0</v>
      </c>
      <c r="S15" s="165">
        <f t="shared" si="4"/>
        <v>0.25</v>
      </c>
      <c r="T15" s="1"/>
    </row>
    <row r="16" spans="1:20" ht="16.5" x14ac:dyDescent="0.25">
      <c r="A16" s="166">
        <v>15</v>
      </c>
      <c r="B16" s="167" t="s">
        <v>1190</v>
      </c>
      <c r="C16" s="168">
        <v>620.45999999999992</v>
      </c>
      <c r="D16" s="169">
        <f t="shared" si="0"/>
        <v>620.45999999999992</v>
      </c>
      <c r="E16" s="169">
        <v>26000</v>
      </c>
      <c r="F16" s="169">
        <f t="shared" si="1"/>
        <v>16131960</v>
      </c>
      <c r="G16" s="170">
        <v>0.95</v>
      </c>
      <c r="H16" s="169">
        <f t="shared" si="2"/>
        <v>15325362</v>
      </c>
      <c r="I16" s="1"/>
      <c r="J16" s="166">
        <v>15</v>
      </c>
      <c r="K16" s="167" t="s">
        <v>1190</v>
      </c>
      <c r="L16" s="168">
        <v>620.45999999999992</v>
      </c>
      <c r="M16" s="171">
        <f t="shared" si="6"/>
        <v>500.45999999999992</v>
      </c>
      <c r="N16" s="172" t="s">
        <v>1195</v>
      </c>
      <c r="O16" s="1"/>
      <c r="P16" s="165"/>
      <c r="Q16" s="176">
        <f>SUM(Q1:Q15)</f>
        <v>100</v>
      </c>
      <c r="R16" s="165">
        <f>SUM(R1:R15)</f>
        <v>81.4375</v>
      </c>
      <c r="S16" s="165"/>
      <c r="T16" s="1"/>
    </row>
    <row r="17" spans="1:20" ht="16.5" x14ac:dyDescent="0.25">
      <c r="A17" s="166">
        <v>16</v>
      </c>
      <c r="B17" s="167" t="s">
        <v>1191</v>
      </c>
      <c r="C17" s="168">
        <v>508.9</v>
      </c>
      <c r="D17" s="169">
        <f t="shared" si="0"/>
        <v>508.9</v>
      </c>
      <c r="E17" s="169">
        <v>26000</v>
      </c>
      <c r="F17" s="169">
        <f t="shared" si="1"/>
        <v>13231400</v>
      </c>
      <c r="G17" s="170">
        <v>0.95</v>
      </c>
      <c r="H17" s="169">
        <f t="shared" si="2"/>
        <v>12569830</v>
      </c>
      <c r="I17" s="1"/>
      <c r="J17" s="166">
        <v>16</v>
      </c>
      <c r="K17" s="167" t="s">
        <v>1191</v>
      </c>
      <c r="L17" s="168">
        <v>508.9</v>
      </c>
      <c r="M17" s="171">
        <f t="shared" si="6"/>
        <v>388.9</v>
      </c>
      <c r="N17" s="172" t="s">
        <v>1193</v>
      </c>
      <c r="O17" s="1"/>
      <c r="P17" s="165"/>
      <c r="Q17" s="1"/>
      <c r="R17" s="165"/>
      <c r="S17" s="165"/>
      <c r="T17" s="1"/>
    </row>
    <row r="18" spans="1:20" ht="16.5" x14ac:dyDescent="0.25">
      <c r="A18" s="166">
        <v>17</v>
      </c>
      <c r="B18" s="167" t="s">
        <v>44</v>
      </c>
      <c r="C18" s="168">
        <v>132.41</v>
      </c>
      <c r="D18" s="177">
        <v>132.41</v>
      </c>
      <c r="E18" s="169">
        <v>26000</v>
      </c>
      <c r="F18" s="169">
        <f t="shared" si="1"/>
        <v>3442660</v>
      </c>
      <c r="G18" s="170">
        <v>0.95</v>
      </c>
      <c r="H18" s="169">
        <f t="shared" si="2"/>
        <v>3270527</v>
      </c>
      <c r="I18" s="1"/>
      <c r="J18" s="166">
        <v>17</v>
      </c>
      <c r="K18" s="167" t="s">
        <v>44</v>
      </c>
      <c r="L18" s="168">
        <v>132.41</v>
      </c>
      <c r="M18" s="171">
        <f>L18-50</f>
        <v>82.41</v>
      </c>
      <c r="N18" s="172"/>
      <c r="O18" s="1"/>
      <c r="P18" s="165"/>
      <c r="Q18" s="1"/>
      <c r="R18" s="165"/>
      <c r="S18" s="165"/>
      <c r="T18" s="1"/>
    </row>
    <row r="19" spans="1:20" ht="16.5" x14ac:dyDescent="0.25">
      <c r="A19" s="156"/>
      <c r="B19" s="178" t="s">
        <v>3</v>
      </c>
      <c r="C19" s="179">
        <v>9937.9199999999964</v>
      </c>
      <c r="D19" s="157">
        <f>SUM(D2:D18)</f>
        <v>9937.9199999999964</v>
      </c>
      <c r="E19" s="157"/>
      <c r="F19" s="157">
        <f>SUM(F2:F18)</f>
        <v>258385920</v>
      </c>
      <c r="G19" s="180">
        <f>H19/F19</f>
        <v>0.94076280549652236</v>
      </c>
      <c r="H19" s="157">
        <f>SUM(H2:H18)</f>
        <v>243079863</v>
      </c>
      <c r="I19" s="1"/>
      <c r="J19" s="156"/>
      <c r="K19" s="178" t="s">
        <v>3</v>
      </c>
      <c r="L19" s="179">
        <v>9937.9199999999964</v>
      </c>
      <c r="M19" s="181">
        <f>SUM(M2:M18)</f>
        <v>9167.9199999999964</v>
      </c>
      <c r="N19" s="182"/>
      <c r="O19" s="1"/>
      <c r="P19" s="165"/>
      <c r="Q19" s="1"/>
      <c r="R19" s="165"/>
      <c r="S19" s="165"/>
      <c r="T19" s="1"/>
    </row>
    <row r="20" spans="1:20" x14ac:dyDescent="0.25">
      <c r="A20" s="1"/>
      <c r="B20" s="1"/>
      <c r="C20" s="165"/>
      <c r="D20" s="165"/>
      <c r="E20" s="165"/>
      <c r="F20" s="165"/>
      <c r="G20" s="183"/>
      <c r="H20" s="165"/>
      <c r="I20" s="1"/>
      <c r="J20" s="184"/>
      <c r="K20" s="185"/>
      <c r="L20" s="186"/>
      <c r="M20" s="187"/>
      <c r="N20" s="188"/>
      <c r="O20" s="1"/>
      <c r="P20" s="165"/>
      <c r="Q20" s="1"/>
      <c r="R20" s="165"/>
      <c r="S20" s="165"/>
      <c r="T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742A-EEF0-4228-8945-CFBE8FD96834}">
  <dimension ref="A1:N14"/>
  <sheetViews>
    <sheetView topLeftCell="B1" zoomScale="106" zoomScaleNormal="106" workbookViewId="0">
      <selection activeCell="C13" sqref="C13"/>
    </sheetView>
  </sheetViews>
  <sheetFormatPr defaultColWidth="14.140625" defaultRowHeight="15" x14ac:dyDescent="0.25"/>
  <cols>
    <col min="1" max="1" width="3.85546875" customWidth="1"/>
    <col min="2" max="2" width="25" bestFit="1" customWidth="1"/>
    <col min="3" max="3" width="17.42578125" style="2" customWidth="1"/>
    <col min="4" max="4" width="21.28515625" style="2" customWidth="1"/>
    <col min="5" max="5" width="16.5703125" style="20" bestFit="1" customWidth="1"/>
    <col min="6" max="6" width="18.42578125" style="20" customWidth="1"/>
    <col min="7" max="7" width="17.5703125" customWidth="1"/>
    <col min="8" max="8" width="28.5703125" customWidth="1"/>
    <col min="12" max="12" width="16.7109375" style="32" bestFit="1" customWidth="1"/>
    <col min="13" max="13" width="11" style="33" bestFit="1" customWidth="1"/>
    <col min="14" max="14" width="15.5703125" style="32" bestFit="1" customWidth="1"/>
  </cols>
  <sheetData>
    <row r="1" spans="1:7" s="6" customFormat="1" ht="35.25" customHeight="1" x14ac:dyDescent="0.25">
      <c r="A1" s="28" t="s">
        <v>17</v>
      </c>
      <c r="B1" s="28" t="s">
        <v>12</v>
      </c>
      <c r="C1" s="109" t="s">
        <v>1433</v>
      </c>
      <c r="D1" s="109" t="s">
        <v>1434</v>
      </c>
      <c r="E1" s="109" t="s">
        <v>1411</v>
      </c>
      <c r="F1" s="109" t="s">
        <v>1412</v>
      </c>
      <c r="G1" s="6" t="s">
        <v>1253</v>
      </c>
    </row>
    <row r="2" spans="1:7" ht="15.75" x14ac:dyDescent="0.25">
      <c r="A2" s="4">
        <v>1</v>
      </c>
      <c r="B2" s="29" t="s">
        <v>7</v>
      </c>
      <c r="C2" s="30">
        <f>'Land &amp; Approval Cost'!E62</f>
        <v>13118950</v>
      </c>
      <c r="D2" s="30">
        <f t="shared" ref="D2:F9" si="0">C2/10^7</f>
        <v>1.311895</v>
      </c>
      <c r="E2" s="30">
        <v>13118950</v>
      </c>
      <c r="F2" s="30">
        <f t="shared" si="0"/>
        <v>1.311895</v>
      </c>
      <c r="G2" s="19">
        <f>D2-F2</f>
        <v>0</v>
      </c>
    </row>
    <row r="3" spans="1:7" ht="15.75" x14ac:dyDescent="0.25">
      <c r="A3" s="4">
        <v>2</v>
      </c>
      <c r="B3" s="29" t="s">
        <v>332</v>
      </c>
      <c r="C3" s="30">
        <f>Rent!C616</f>
        <v>57105000</v>
      </c>
      <c r="D3" s="30">
        <f t="shared" si="0"/>
        <v>5.7104999999999997</v>
      </c>
      <c r="E3" s="30">
        <v>56405000</v>
      </c>
      <c r="F3" s="30">
        <f t="shared" si="0"/>
        <v>5.6405000000000003</v>
      </c>
      <c r="G3" s="19">
        <f t="shared" ref="G3:G10" si="1">D3-F3</f>
        <v>6.9999999999999396E-2</v>
      </c>
    </row>
    <row r="4" spans="1:7" ht="15.75" x14ac:dyDescent="0.25">
      <c r="A4" s="4">
        <v>3</v>
      </c>
      <c r="B4" s="14" t="s">
        <v>8</v>
      </c>
      <c r="C4" s="30">
        <f>'Construction Cost'!E1841</f>
        <v>276457356</v>
      </c>
      <c r="D4" s="30">
        <f t="shared" si="0"/>
        <v>27.645735599999998</v>
      </c>
      <c r="E4" s="30">
        <v>256718229</v>
      </c>
      <c r="F4" s="30">
        <f t="shared" si="0"/>
        <v>25.671822899999999</v>
      </c>
      <c r="G4" s="19">
        <f t="shared" si="1"/>
        <v>1.9739126999999996</v>
      </c>
    </row>
    <row r="5" spans="1:7" ht="15.75" x14ac:dyDescent="0.25">
      <c r="A5" s="4">
        <v>4</v>
      </c>
      <c r="B5" s="31" t="s">
        <v>18</v>
      </c>
      <c r="C5" s="30">
        <f>'Land &amp; Approval Cost'!O184</f>
        <v>103230444</v>
      </c>
      <c r="D5" s="30">
        <f t="shared" si="0"/>
        <v>10.323044400000001</v>
      </c>
      <c r="E5" s="30">
        <v>102892906</v>
      </c>
      <c r="F5" s="30">
        <f t="shared" si="0"/>
        <v>10.289290599999999</v>
      </c>
      <c r="G5" s="19">
        <f t="shared" si="1"/>
        <v>3.3753800000001277E-2</v>
      </c>
    </row>
    <row r="6" spans="1:7" ht="15.75" x14ac:dyDescent="0.25">
      <c r="A6" s="4">
        <v>5</v>
      </c>
      <c r="B6" s="16" t="s">
        <v>19</v>
      </c>
      <c r="C6" s="30">
        <f>'Professional Cost'!E605</f>
        <v>14966812</v>
      </c>
      <c r="D6" s="30">
        <f t="shared" si="0"/>
        <v>1.4966812</v>
      </c>
      <c r="E6" s="30">
        <v>13844195</v>
      </c>
      <c r="F6" s="30">
        <f t="shared" si="0"/>
        <v>1.3844194999999999</v>
      </c>
      <c r="G6" s="19">
        <f t="shared" si="1"/>
        <v>0.11226170000000013</v>
      </c>
    </row>
    <row r="7" spans="1:7" ht="15.75" x14ac:dyDescent="0.25">
      <c r="A7" s="4">
        <v>6</v>
      </c>
      <c r="B7" s="14" t="s">
        <v>20</v>
      </c>
      <c r="C7" s="30">
        <f>'Admin Cost'!E554</f>
        <v>13726447</v>
      </c>
      <c r="D7" s="30">
        <f t="shared" si="0"/>
        <v>1.3726446999999999</v>
      </c>
      <c r="E7" s="30">
        <v>13071935</v>
      </c>
      <c r="F7" s="30">
        <f t="shared" si="0"/>
        <v>1.3071934999999999</v>
      </c>
      <c r="G7" s="19">
        <f t="shared" si="1"/>
        <v>6.5451200000000043E-2</v>
      </c>
    </row>
    <row r="8" spans="1:7" ht="15.75" x14ac:dyDescent="0.25">
      <c r="A8" s="4">
        <v>7</v>
      </c>
      <c r="B8" s="14" t="s">
        <v>21</v>
      </c>
      <c r="C8" s="30">
        <f>'Marketing Cost'!E54</f>
        <v>25342500</v>
      </c>
      <c r="D8" s="30">
        <f t="shared" si="0"/>
        <v>2.5342500000000001</v>
      </c>
      <c r="E8" s="30">
        <v>25342500</v>
      </c>
      <c r="F8" s="30">
        <f t="shared" si="0"/>
        <v>2.5342500000000001</v>
      </c>
      <c r="G8" s="19">
        <f t="shared" si="1"/>
        <v>0</v>
      </c>
    </row>
    <row r="9" spans="1:7" ht="15.75" x14ac:dyDescent="0.25">
      <c r="A9" s="4">
        <v>8</v>
      </c>
      <c r="B9" s="16" t="s">
        <v>22</v>
      </c>
      <c r="C9" s="30">
        <f>'Interest Cost'!E32</f>
        <v>30721671</v>
      </c>
      <c r="D9" s="30">
        <f t="shared" si="0"/>
        <v>3.0721671000000002</v>
      </c>
      <c r="E9" s="30">
        <v>26606792</v>
      </c>
      <c r="F9" s="30">
        <f t="shared" si="0"/>
        <v>2.6606792000000001</v>
      </c>
      <c r="G9" s="19">
        <f t="shared" si="1"/>
        <v>0.41148790000000002</v>
      </c>
    </row>
    <row r="10" spans="1:7" x14ac:dyDescent="0.25">
      <c r="A10" s="4"/>
      <c r="B10" s="36" t="s">
        <v>15</v>
      </c>
      <c r="C10" s="81">
        <f>SUM(C2:C9)</f>
        <v>534669180</v>
      </c>
      <c r="D10" s="81">
        <f t="shared" ref="D10:F10" si="2">SUM(D2:D9)</f>
        <v>53.466918</v>
      </c>
      <c r="E10" s="81">
        <f t="shared" si="2"/>
        <v>508000507</v>
      </c>
      <c r="F10" s="81">
        <f t="shared" si="2"/>
        <v>50.800050699999993</v>
      </c>
      <c r="G10" s="19">
        <f t="shared" si="1"/>
        <v>2.6668673000000069</v>
      </c>
    </row>
    <row r="12" spans="1:7" x14ac:dyDescent="0.25">
      <c r="C12" s="2">
        <v>25700000</v>
      </c>
      <c r="E12" s="20">
        <v>14700000</v>
      </c>
    </row>
    <row r="13" spans="1:7" x14ac:dyDescent="0.25">
      <c r="C13" s="2">
        <f>C12-C9</f>
        <v>-5021671</v>
      </c>
      <c r="E13" s="20">
        <f>E12-C9</f>
        <v>-16021671</v>
      </c>
    </row>
    <row r="14" spans="1:7" x14ac:dyDescent="0.25">
      <c r="C14" s="2">
        <f>C9-E9</f>
        <v>4114879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63FB-DCDE-4AD0-A3FF-E3C874189515}">
  <dimension ref="A1:P188"/>
  <sheetViews>
    <sheetView topLeftCell="H153" workbookViewId="0">
      <selection activeCell="N181" sqref="N181"/>
    </sheetView>
  </sheetViews>
  <sheetFormatPr defaultColWidth="11.140625" defaultRowHeight="15" x14ac:dyDescent="0.25"/>
  <cols>
    <col min="1" max="1" width="6.85546875" bestFit="1" customWidth="1"/>
    <col min="2" max="2" width="11.28515625" bestFit="1" customWidth="1"/>
    <col min="3" max="3" width="24.7109375" style="2" bestFit="1" customWidth="1"/>
    <col min="4" max="4" width="12.5703125" bestFit="1" customWidth="1"/>
    <col min="5" max="5" width="14.85546875" style="2" bestFit="1" customWidth="1"/>
    <col min="11" max="11" width="10.42578125" bestFit="1" customWidth="1"/>
    <col min="12" max="12" width="41.42578125" bestFit="1" customWidth="1"/>
    <col min="13" max="13" width="8.140625" bestFit="1" customWidth="1"/>
    <col min="14" max="14" width="7" bestFit="1" customWidth="1"/>
    <col min="15" max="15" width="15.85546875" style="2" bestFit="1" customWidth="1"/>
  </cols>
  <sheetData>
    <row r="1" spans="1:16" x14ac:dyDescent="0.25">
      <c r="A1" s="200" t="s">
        <v>47</v>
      </c>
      <c r="B1" s="201"/>
      <c r="C1" s="201"/>
      <c r="D1" s="201"/>
      <c r="E1" s="202"/>
      <c r="K1" s="198" t="s">
        <v>18</v>
      </c>
      <c r="L1" s="198"/>
      <c r="M1" s="198"/>
      <c r="N1" s="198"/>
      <c r="O1" s="198"/>
      <c r="P1" s="198"/>
    </row>
    <row r="2" spans="1:16" x14ac:dyDescent="0.25">
      <c r="A2" s="42" t="s">
        <v>17</v>
      </c>
      <c r="B2" s="42" t="s">
        <v>1</v>
      </c>
      <c r="C2" s="42" t="s">
        <v>48</v>
      </c>
      <c r="D2" s="43" t="s">
        <v>49</v>
      </c>
      <c r="E2" s="91" t="s">
        <v>50</v>
      </c>
      <c r="K2" s="59" t="s">
        <v>1</v>
      </c>
      <c r="L2" s="65"/>
      <c r="M2" s="60" t="s">
        <v>584</v>
      </c>
      <c r="N2" s="59" t="s">
        <v>585</v>
      </c>
      <c r="O2" s="76" t="s">
        <v>586</v>
      </c>
      <c r="P2" s="4"/>
    </row>
    <row r="3" spans="1:16" x14ac:dyDescent="0.25">
      <c r="A3" s="4">
        <v>1</v>
      </c>
      <c r="B3" s="203" t="s">
        <v>51</v>
      </c>
      <c r="C3" s="44" t="s">
        <v>0</v>
      </c>
      <c r="D3" s="43">
        <v>3864350</v>
      </c>
      <c r="E3" s="92">
        <f>D3</f>
        <v>3864350</v>
      </c>
      <c r="K3" s="50">
        <v>44548</v>
      </c>
      <c r="L3" s="51" t="s">
        <v>241</v>
      </c>
      <c r="M3" s="63" t="s">
        <v>359</v>
      </c>
      <c r="N3" s="59" t="s">
        <v>744</v>
      </c>
      <c r="O3" s="77">
        <v>122058</v>
      </c>
      <c r="P3" s="4"/>
    </row>
    <row r="4" spans="1:16" ht="36" x14ac:dyDescent="0.25">
      <c r="A4" s="4">
        <v>2</v>
      </c>
      <c r="B4" s="203"/>
      <c r="C4" s="204" t="s">
        <v>52</v>
      </c>
      <c r="D4" s="43">
        <v>30000</v>
      </c>
      <c r="E4" s="92">
        <f t="shared" ref="E4:E10" si="0">D4</f>
        <v>30000</v>
      </c>
      <c r="K4" s="53"/>
      <c r="L4" s="54" t="s">
        <v>745</v>
      </c>
      <c r="M4" s="64"/>
      <c r="N4" s="64"/>
      <c r="O4" s="78"/>
      <c r="P4" s="4"/>
    </row>
    <row r="5" spans="1:16" x14ac:dyDescent="0.25">
      <c r="A5" s="4">
        <v>3</v>
      </c>
      <c r="B5" s="203"/>
      <c r="C5" s="204"/>
      <c r="D5" s="43">
        <v>1440</v>
      </c>
      <c r="E5" s="92">
        <f t="shared" si="0"/>
        <v>1440</v>
      </c>
      <c r="K5" s="50">
        <v>44548</v>
      </c>
      <c r="L5" s="51" t="s">
        <v>241</v>
      </c>
      <c r="M5" s="63" t="s">
        <v>359</v>
      </c>
      <c r="N5" s="59" t="s">
        <v>746</v>
      </c>
      <c r="O5" s="77">
        <v>122316</v>
      </c>
      <c r="P5" s="4"/>
    </row>
    <row r="6" spans="1:16" ht="36" x14ac:dyDescent="0.25">
      <c r="A6" s="4">
        <v>4</v>
      </c>
      <c r="B6" s="203"/>
      <c r="C6" s="204"/>
      <c r="D6" s="43">
        <v>100</v>
      </c>
      <c r="E6" s="92">
        <f t="shared" si="0"/>
        <v>100</v>
      </c>
      <c r="K6" s="53"/>
      <c r="L6" s="54" t="s">
        <v>747</v>
      </c>
      <c r="M6" s="64"/>
      <c r="N6" s="64"/>
      <c r="O6" s="78"/>
      <c r="P6" s="4"/>
    </row>
    <row r="7" spans="1:16" x14ac:dyDescent="0.25">
      <c r="A7" s="4"/>
      <c r="B7" s="205">
        <v>2017</v>
      </c>
      <c r="C7" s="45" t="s">
        <v>0</v>
      </c>
      <c r="D7" s="43">
        <v>3772350</v>
      </c>
      <c r="E7" s="92">
        <f t="shared" si="0"/>
        <v>3772350</v>
      </c>
      <c r="K7" s="50">
        <v>44558</v>
      </c>
      <c r="L7" s="51" t="s">
        <v>241</v>
      </c>
      <c r="M7" s="63" t="s">
        <v>359</v>
      </c>
      <c r="N7" s="59" t="s">
        <v>748</v>
      </c>
      <c r="O7" s="77">
        <v>19796</v>
      </c>
      <c r="P7" s="4"/>
    </row>
    <row r="8" spans="1:16" x14ac:dyDescent="0.25">
      <c r="A8" s="4"/>
      <c r="B8" s="206"/>
      <c r="C8" s="204" t="s">
        <v>52</v>
      </c>
      <c r="D8" s="43">
        <v>30000</v>
      </c>
      <c r="E8" s="92">
        <f t="shared" si="0"/>
        <v>30000</v>
      </c>
      <c r="K8" s="53"/>
      <c r="L8" s="54" t="s">
        <v>749</v>
      </c>
      <c r="M8" s="64"/>
      <c r="N8" s="64"/>
      <c r="O8" s="78"/>
      <c r="P8" s="4"/>
    </row>
    <row r="9" spans="1:16" x14ac:dyDescent="0.25">
      <c r="A9" s="4"/>
      <c r="B9" s="206"/>
      <c r="C9" s="204"/>
      <c r="D9" s="43">
        <v>1960</v>
      </c>
      <c r="E9" s="92">
        <f t="shared" si="0"/>
        <v>1960</v>
      </c>
      <c r="K9" s="50">
        <v>44558</v>
      </c>
      <c r="L9" s="51" t="s">
        <v>241</v>
      </c>
      <c r="M9" s="63" t="s">
        <v>359</v>
      </c>
      <c r="N9" s="59" t="s">
        <v>750</v>
      </c>
      <c r="O9" s="77">
        <v>75050</v>
      </c>
      <c r="P9" s="4"/>
    </row>
    <row r="10" spans="1:16" ht="24" x14ac:dyDescent="0.25">
      <c r="A10" s="4"/>
      <c r="B10" s="207"/>
      <c r="C10" s="204"/>
      <c r="D10" s="43">
        <v>100</v>
      </c>
      <c r="E10" s="92">
        <f t="shared" si="0"/>
        <v>100</v>
      </c>
      <c r="K10" s="53"/>
      <c r="L10" s="54" t="s">
        <v>751</v>
      </c>
      <c r="M10" s="64"/>
      <c r="N10" s="64"/>
      <c r="O10" s="78"/>
      <c r="P10" s="4"/>
    </row>
    <row r="11" spans="1:16" x14ac:dyDescent="0.25">
      <c r="A11" s="203" t="s">
        <v>3</v>
      </c>
      <c r="B11" s="203"/>
      <c r="C11" s="203"/>
      <c r="D11" s="43">
        <f>SUM(D3:D10)</f>
        <v>7700300</v>
      </c>
      <c r="E11" s="92">
        <f>SUM(E3:E10)</f>
        <v>7700300</v>
      </c>
      <c r="K11" s="50">
        <v>44578</v>
      </c>
      <c r="L11" s="51" t="s">
        <v>241</v>
      </c>
      <c r="M11" s="63" t="s">
        <v>359</v>
      </c>
      <c r="N11" s="59" t="s">
        <v>752</v>
      </c>
      <c r="O11" s="77">
        <v>351810</v>
      </c>
      <c r="P11" s="4"/>
    </row>
    <row r="12" spans="1:16" ht="24" x14ac:dyDescent="0.25">
      <c r="A12" s="4"/>
      <c r="B12" s="50">
        <v>43166</v>
      </c>
      <c r="C12" s="51" t="s">
        <v>333</v>
      </c>
      <c r="D12" s="4"/>
      <c r="E12" s="77">
        <v>243700</v>
      </c>
      <c r="K12" s="53"/>
      <c r="L12" s="54" t="s">
        <v>753</v>
      </c>
      <c r="M12" s="64"/>
      <c r="N12" s="64"/>
      <c r="O12" s="78"/>
      <c r="P12" s="4"/>
    </row>
    <row r="13" spans="1:16" ht="36" x14ac:dyDescent="0.25">
      <c r="A13" s="4"/>
      <c r="B13" s="53"/>
      <c r="C13" s="54" t="s">
        <v>334</v>
      </c>
      <c r="D13" s="4"/>
      <c r="E13" s="78"/>
      <c r="K13" s="50">
        <v>44579</v>
      </c>
      <c r="L13" s="51" t="s">
        <v>241</v>
      </c>
      <c r="M13" s="63" t="s">
        <v>359</v>
      </c>
      <c r="N13" s="59" t="s">
        <v>754</v>
      </c>
      <c r="O13" s="77">
        <v>47600</v>
      </c>
      <c r="P13" s="4"/>
    </row>
    <row r="14" spans="1:16" ht="24" x14ac:dyDescent="0.25">
      <c r="A14" s="4"/>
      <c r="B14" s="50">
        <v>43166</v>
      </c>
      <c r="C14" s="51" t="s">
        <v>333</v>
      </c>
      <c r="D14" s="4"/>
      <c r="E14" s="77">
        <v>169200</v>
      </c>
      <c r="K14" s="53"/>
      <c r="L14" s="54" t="s">
        <v>755</v>
      </c>
      <c r="M14" s="64"/>
      <c r="N14" s="64"/>
      <c r="O14" s="78"/>
      <c r="P14" s="4"/>
    </row>
    <row r="15" spans="1:16" ht="36" x14ac:dyDescent="0.25">
      <c r="A15" s="4"/>
      <c r="B15" s="53"/>
      <c r="C15" s="54" t="s">
        <v>335</v>
      </c>
      <c r="D15" s="4"/>
      <c r="E15" s="78"/>
      <c r="K15" s="50">
        <v>44590</v>
      </c>
      <c r="L15" s="51" t="s">
        <v>241</v>
      </c>
      <c r="M15" s="63" t="s">
        <v>359</v>
      </c>
      <c r="N15" s="59" t="s">
        <v>756</v>
      </c>
      <c r="O15" s="77">
        <v>2181306</v>
      </c>
      <c r="P15" s="4"/>
    </row>
    <row r="16" spans="1:16" ht="24" x14ac:dyDescent="0.25">
      <c r="A16" s="4"/>
      <c r="B16" s="50">
        <v>43166</v>
      </c>
      <c r="C16" s="51" t="s">
        <v>333</v>
      </c>
      <c r="D16" s="4"/>
      <c r="E16" s="77">
        <v>243700</v>
      </c>
      <c r="K16" s="53"/>
      <c r="L16" s="54" t="s">
        <v>757</v>
      </c>
      <c r="M16" s="64"/>
      <c r="N16" s="64"/>
      <c r="O16" s="78"/>
      <c r="P16" s="4"/>
    </row>
    <row r="17" spans="1:16" ht="24" x14ac:dyDescent="0.25">
      <c r="A17" s="4"/>
      <c r="B17" s="53"/>
      <c r="C17" s="54" t="s">
        <v>336</v>
      </c>
      <c r="D17" s="4"/>
      <c r="E17" s="78"/>
      <c r="K17" s="50">
        <v>44590</v>
      </c>
      <c r="L17" s="51" t="s">
        <v>241</v>
      </c>
      <c r="M17" s="63" t="s">
        <v>359</v>
      </c>
      <c r="N17" s="59" t="s">
        <v>758</v>
      </c>
      <c r="O17" s="77">
        <v>4275093</v>
      </c>
      <c r="P17" s="4"/>
    </row>
    <row r="18" spans="1:16" ht="24" x14ac:dyDescent="0.25">
      <c r="A18" s="4"/>
      <c r="B18" s="50">
        <v>43166</v>
      </c>
      <c r="C18" s="51" t="s">
        <v>333</v>
      </c>
      <c r="D18" s="4"/>
      <c r="E18" s="77">
        <v>169200</v>
      </c>
      <c r="K18" s="53"/>
      <c r="L18" s="54" t="s">
        <v>759</v>
      </c>
      <c r="M18" s="64"/>
      <c r="N18" s="64"/>
      <c r="O18" s="78"/>
      <c r="P18" s="4"/>
    </row>
    <row r="19" spans="1:16" ht="24" x14ac:dyDescent="0.25">
      <c r="A19" s="4"/>
      <c r="B19" s="53"/>
      <c r="C19" s="54" t="s">
        <v>337</v>
      </c>
      <c r="D19" s="4"/>
      <c r="E19" s="78"/>
      <c r="K19" s="50">
        <v>44590</v>
      </c>
      <c r="L19" s="51" t="s">
        <v>241</v>
      </c>
      <c r="M19" s="63" t="s">
        <v>359</v>
      </c>
      <c r="N19" s="59" t="s">
        <v>760</v>
      </c>
      <c r="O19" s="77">
        <v>1583321</v>
      </c>
      <c r="P19" s="4"/>
    </row>
    <row r="20" spans="1:16" x14ac:dyDescent="0.25">
      <c r="A20" s="4"/>
      <c r="B20" s="50">
        <v>43166</v>
      </c>
      <c r="C20" s="51" t="s">
        <v>333</v>
      </c>
      <c r="D20" s="4"/>
      <c r="E20" s="77">
        <v>161500</v>
      </c>
      <c r="K20" s="53"/>
      <c r="L20" s="54" t="s">
        <v>761</v>
      </c>
      <c r="M20" s="64"/>
      <c r="N20" s="64"/>
      <c r="O20" s="78"/>
      <c r="P20" s="4"/>
    </row>
    <row r="21" spans="1:16" ht="36" x14ac:dyDescent="0.25">
      <c r="A21" s="4"/>
      <c r="B21" s="53"/>
      <c r="C21" s="54" t="s">
        <v>338</v>
      </c>
      <c r="D21" s="4"/>
      <c r="E21" s="78"/>
      <c r="K21" s="50">
        <v>44592</v>
      </c>
      <c r="L21" s="51" t="s">
        <v>241</v>
      </c>
      <c r="M21" s="63" t="s">
        <v>359</v>
      </c>
      <c r="N21" s="59" t="s">
        <v>762</v>
      </c>
      <c r="O21" s="77">
        <v>11657200</v>
      </c>
      <c r="P21" s="4"/>
    </row>
    <row r="22" spans="1:16" x14ac:dyDescent="0.25">
      <c r="A22" s="4"/>
      <c r="B22" s="50">
        <v>43168</v>
      </c>
      <c r="C22" s="51" t="s">
        <v>333</v>
      </c>
      <c r="D22" s="4"/>
      <c r="E22" s="77">
        <v>247600</v>
      </c>
      <c r="K22" s="53"/>
      <c r="L22" s="54" t="s">
        <v>763</v>
      </c>
      <c r="M22" s="64"/>
      <c r="N22" s="64"/>
      <c r="O22" s="78"/>
      <c r="P22" s="4"/>
    </row>
    <row r="23" spans="1:16" ht="36" x14ac:dyDescent="0.25">
      <c r="A23" s="4"/>
      <c r="B23" s="53"/>
      <c r="C23" s="54" t="s">
        <v>339</v>
      </c>
      <c r="D23" s="4"/>
      <c r="E23" s="78"/>
      <c r="K23" s="50">
        <v>44600</v>
      </c>
      <c r="L23" s="51" t="s">
        <v>764</v>
      </c>
      <c r="M23" s="63" t="s">
        <v>359</v>
      </c>
      <c r="N23" s="59" t="s">
        <v>765</v>
      </c>
      <c r="O23" s="77">
        <v>1462136</v>
      </c>
      <c r="P23" s="4"/>
    </row>
    <row r="24" spans="1:16" ht="24" x14ac:dyDescent="0.25">
      <c r="A24" s="4"/>
      <c r="B24" s="50">
        <v>43168</v>
      </c>
      <c r="C24" s="51" t="s">
        <v>333</v>
      </c>
      <c r="D24" s="4"/>
      <c r="E24" s="77">
        <v>243700</v>
      </c>
      <c r="K24" s="53"/>
      <c r="L24" s="54" t="s">
        <v>766</v>
      </c>
      <c r="M24" s="64"/>
      <c r="N24" s="64"/>
      <c r="O24" s="78"/>
      <c r="P24" s="4"/>
    </row>
    <row r="25" spans="1:16" ht="36" x14ac:dyDescent="0.25">
      <c r="A25" s="4"/>
      <c r="B25" s="53"/>
      <c r="C25" s="54" t="s">
        <v>340</v>
      </c>
      <c r="D25" s="4"/>
      <c r="E25" s="78"/>
      <c r="K25" s="50">
        <v>44624</v>
      </c>
      <c r="L25" s="51" t="s">
        <v>764</v>
      </c>
      <c r="M25" s="63" t="s">
        <v>359</v>
      </c>
      <c r="N25" s="59" t="s">
        <v>767</v>
      </c>
      <c r="O25" s="77">
        <v>1035485</v>
      </c>
      <c r="P25" s="4"/>
    </row>
    <row r="26" spans="1:16" ht="24" x14ac:dyDescent="0.25">
      <c r="A26" s="4"/>
      <c r="B26" s="50">
        <v>43168</v>
      </c>
      <c r="C26" s="51" t="s">
        <v>333</v>
      </c>
      <c r="D26" s="4"/>
      <c r="E26" s="77">
        <v>202500</v>
      </c>
      <c r="K26" s="53"/>
      <c r="L26" s="54" t="s">
        <v>768</v>
      </c>
      <c r="M26" s="64"/>
      <c r="N26" s="64"/>
      <c r="O26" s="78"/>
      <c r="P26" s="4"/>
    </row>
    <row r="27" spans="1:16" ht="24" x14ac:dyDescent="0.25">
      <c r="A27" s="4"/>
      <c r="B27" s="53"/>
      <c r="C27" s="54" t="s">
        <v>341</v>
      </c>
      <c r="D27" s="4"/>
      <c r="E27" s="78"/>
      <c r="K27" s="50">
        <v>44632</v>
      </c>
      <c r="L27" s="51" t="s">
        <v>764</v>
      </c>
      <c r="M27" s="63" t="s">
        <v>359</v>
      </c>
      <c r="N27" s="59" t="s">
        <v>769</v>
      </c>
      <c r="O27" s="77">
        <v>1462136</v>
      </c>
      <c r="P27" s="4"/>
    </row>
    <row r="28" spans="1:16" ht="24" x14ac:dyDescent="0.25">
      <c r="A28" s="4"/>
      <c r="B28" s="50">
        <v>43168</v>
      </c>
      <c r="C28" s="51" t="s">
        <v>333</v>
      </c>
      <c r="D28" s="4"/>
      <c r="E28" s="77">
        <v>209500</v>
      </c>
      <c r="K28" s="53"/>
      <c r="L28" s="54" t="s">
        <v>770</v>
      </c>
      <c r="M28" s="64"/>
      <c r="N28" s="64"/>
      <c r="O28" s="78"/>
      <c r="P28" s="4"/>
    </row>
    <row r="29" spans="1:16" ht="24" x14ac:dyDescent="0.25">
      <c r="A29" s="4"/>
      <c r="B29" s="53"/>
      <c r="C29" s="54" t="s">
        <v>342</v>
      </c>
      <c r="D29" s="4"/>
      <c r="E29" s="78"/>
      <c r="K29" s="50">
        <v>44642</v>
      </c>
      <c r="L29" s="51" t="s">
        <v>764</v>
      </c>
      <c r="M29" s="63" t="s">
        <v>359</v>
      </c>
      <c r="N29" s="59" t="s">
        <v>771</v>
      </c>
      <c r="O29" s="77">
        <v>496328</v>
      </c>
      <c r="P29" s="4"/>
    </row>
    <row r="30" spans="1:16" ht="24" x14ac:dyDescent="0.25">
      <c r="A30" s="4"/>
      <c r="B30" s="50">
        <v>43168</v>
      </c>
      <c r="C30" s="51" t="s">
        <v>333</v>
      </c>
      <c r="D30" s="4"/>
      <c r="E30" s="77">
        <v>169200</v>
      </c>
      <c r="K30" s="53"/>
      <c r="L30" s="54" t="s">
        <v>772</v>
      </c>
      <c r="M30" s="64"/>
      <c r="N30" s="64"/>
      <c r="O30" s="78"/>
      <c r="P30" s="4"/>
    </row>
    <row r="31" spans="1:16" ht="24" x14ac:dyDescent="0.25">
      <c r="A31" s="4"/>
      <c r="B31" s="53"/>
      <c r="C31" s="54" t="s">
        <v>343</v>
      </c>
      <c r="D31" s="4"/>
      <c r="E31" s="78"/>
      <c r="K31" s="50">
        <v>44645</v>
      </c>
      <c r="L31" s="51" t="s">
        <v>764</v>
      </c>
      <c r="M31" s="63" t="s">
        <v>359</v>
      </c>
      <c r="N31" s="59" t="s">
        <v>773</v>
      </c>
      <c r="O31" s="77">
        <v>59500</v>
      </c>
      <c r="P31" s="4"/>
    </row>
    <row r="32" spans="1:16" ht="24" x14ac:dyDescent="0.25">
      <c r="A32" s="4"/>
      <c r="B32" s="50">
        <v>43171</v>
      </c>
      <c r="C32" s="51" t="s">
        <v>333</v>
      </c>
      <c r="D32" s="4"/>
      <c r="E32" s="77">
        <v>209500</v>
      </c>
      <c r="K32" s="53"/>
      <c r="L32" s="54" t="s">
        <v>774</v>
      </c>
      <c r="M32" s="64"/>
      <c r="N32" s="64"/>
      <c r="O32" s="78"/>
      <c r="P32" s="4"/>
    </row>
    <row r="33" spans="1:16" ht="24" x14ac:dyDescent="0.25">
      <c r="A33" s="4"/>
      <c r="B33" s="53"/>
      <c r="C33" s="54" t="s">
        <v>344</v>
      </c>
      <c r="D33" s="4"/>
      <c r="E33" s="78"/>
      <c r="K33" s="50">
        <v>42791</v>
      </c>
      <c r="L33" s="51" t="s">
        <v>53</v>
      </c>
      <c r="M33" s="63" t="s">
        <v>359</v>
      </c>
      <c r="N33" s="59" t="s">
        <v>775</v>
      </c>
      <c r="O33" s="77">
        <v>1078371</v>
      </c>
      <c r="P33" s="4"/>
    </row>
    <row r="34" spans="1:16" ht="24" x14ac:dyDescent="0.25">
      <c r="A34" s="4"/>
      <c r="B34" s="50">
        <v>43171</v>
      </c>
      <c r="C34" s="51" t="s">
        <v>333</v>
      </c>
      <c r="D34" s="4"/>
      <c r="E34" s="77">
        <v>251700</v>
      </c>
      <c r="K34" s="53"/>
      <c r="L34" s="54" t="s">
        <v>776</v>
      </c>
      <c r="M34" s="64"/>
      <c r="N34" s="64"/>
      <c r="O34" s="78"/>
      <c r="P34" s="79"/>
    </row>
    <row r="35" spans="1:16" ht="36" x14ac:dyDescent="0.25">
      <c r="A35" s="4"/>
      <c r="B35" s="53"/>
      <c r="C35" s="54" t="s">
        <v>345</v>
      </c>
      <c r="D35" s="4"/>
      <c r="E35" s="78"/>
      <c r="K35" s="50">
        <v>42823</v>
      </c>
      <c r="L35" s="51" t="s">
        <v>53</v>
      </c>
      <c r="M35" s="63" t="s">
        <v>359</v>
      </c>
      <c r="N35" s="59" t="s">
        <v>777</v>
      </c>
      <c r="O35" s="77">
        <v>1658965</v>
      </c>
      <c r="P35" s="64"/>
    </row>
    <row r="36" spans="1:16" ht="36" x14ac:dyDescent="0.25">
      <c r="A36" s="4"/>
      <c r="B36" s="50">
        <v>43171</v>
      </c>
      <c r="C36" s="51" t="s">
        <v>333</v>
      </c>
      <c r="D36" s="4"/>
      <c r="E36" s="77">
        <v>243700</v>
      </c>
      <c r="K36" s="53"/>
      <c r="L36" s="54" t="s">
        <v>778</v>
      </c>
      <c r="M36" s="64"/>
      <c r="N36" s="64"/>
      <c r="O36" s="78"/>
      <c r="P36" s="79"/>
    </row>
    <row r="37" spans="1:16" ht="24" x14ac:dyDescent="0.25">
      <c r="A37" s="4"/>
      <c r="B37" s="53"/>
      <c r="C37" s="54" t="s">
        <v>346</v>
      </c>
      <c r="D37" s="4"/>
      <c r="E37" s="78"/>
      <c r="K37" s="50">
        <v>42829</v>
      </c>
      <c r="L37" s="51" t="s">
        <v>53</v>
      </c>
      <c r="M37" s="63" t="s">
        <v>359</v>
      </c>
      <c r="N37" s="59" t="s">
        <v>390</v>
      </c>
      <c r="O37" s="77">
        <v>19520</v>
      </c>
      <c r="P37" s="64"/>
    </row>
    <row r="38" spans="1:16" ht="24" x14ac:dyDescent="0.25">
      <c r="A38" s="4"/>
      <c r="B38" s="50">
        <v>43171</v>
      </c>
      <c r="C38" s="51" t="s">
        <v>333</v>
      </c>
      <c r="D38" s="4"/>
      <c r="E38" s="77">
        <v>243700</v>
      </c>
      <c r="K38" s="53"/>
      <c r="L38" s="54" t="s">
        <v>779</v>
      </c>
      <c r="M38" s="64"/>
      <c r="N38" s="64"/>
      <c r="O38" s="78"/>
      <c r="P38" s="79"/>
    </row>
    <row r="39" spans="1:16" ht="24" x14ac:dyDescent="0.25">
      <c r="A39" s="4"/>
      <c r="B39" s="53"/>
      <c r="C39" s="54" t="s">
        <v>347</v>
      </c>
      <c r="D39" s="4"/>
      <c r="E39" s="78"/>
      <c r="K39" s="50">
        <v>42831</v>
      </c>
      <c r="L39" s="51" t="s">
        <v>53</v>
      </c>
      <c r="M39" s="63" t="s">
        <v>359</v>
      </c>
      <c r="N39" s="59" t="s">
        <v>391</v>
      </c>
      <c r="O39" s="77">
        <v>12361.72</v>
      </c>
      <c r="P39" s="64"/>
    </row>
    <row r="40" spans="1:16" ht="24" x14ac:dyDescent="0.25">
      <c r="A40" s="4"/>
      <c r="B40" s="50">
        <v>43186</v>
      </c>
      <c r="C40" s="51" t="s">
        <v>333</v>
      </c>
      <c r="D40" s="4"/>
      <c r="E40" s="77">
        <v>200000</v>
      </c>
      <c r="K40" s="53"/>
      <c r="L40" s="54" t="s">
        <v>780</v>
      </c>
      <c r="M40" s="64"/>
      <c r="N40" s="64"/>
      <c r="O40" s="78"/>
      <c r="P40" s="79"/>
    </row>
    <row r="41" spans="1:16" ht="36" x14ac:dyDescent="0.25">
      <c r="A41" s="4"/>
      <c r="B41" s="53"/>
      <c r="C41" s="54" t="s">
        <v>348</v>
      </c>
      <c r="D41" s="4"/>
      <c r="E41" s="78"/>
      <c r="K41" s="50">
        <v>42831</v>
      </c>
      <c r="L41" s="51" t="s">
        <v>53</v>
      </c>
      <c r="M41" s="63" t="s">
        <v>359</v>
      </c>
      <c r="N41" s="59" t="s">
        <v>392</v>
      </c>
      <c r="O41" s="77">
        <v>12361.72</v>
      </c>
      <c r="P41" s="64"/>
    </row>
    <row r="42" spans="1:16" ht="24" x14ac:dyDescent="0.25">
      <c r="A42" s="4"/>
      <c r="B42" s="50">
        <v>43186</v>
      </c>
      <c r="C42" s="51" t="s">
        <v>333</v>
      </c>
      <c r="D42" s="4"/>
      <c r="E42" s="77">
        <v>209500</v>
      </c>
      <c r="K42" s="53"/>
      <c r="L42" s="54" t="s">
        <v>781</v>
      </c>
      <c r="M42" s="64"/>
      <c r="N42" s="64"/>
      <c r="O42" s="78"/>
      <c r="P42" s="79"/>
    </row>
    <row r="43" spans="1:16" ht="24" x14ac:dyDescent="0.25">
      <c r="A43" s="4"/>
      <c r="B43" s="53"/>
      <c r="C43" s="54" t="s">
        <v>349</v>
      </c>
      <c r="D43" s="4"/>
      <c r="E43" s="78"/>
      <c r="K43" s="50">
        <v>42859</v>
      </c>
      <c r="L43" s="51" t="s">
        <v>53</v>
      </c>
      <c r="M43" s="63" t="s">
        <v>359</v>
      </c>
      <c r="N43" s="59" t="s">
        <v>416</v>
      </c>
      <c r="O43" s="77">
        <v>39080</v>
      </c>
      <c r="P43" s="64"/>
    </row>
    <row r="44" spans="1:16" x14ac:dyDescent="0.25">
      <c r="A44" s="4"/>
      <c r="B44" s="50">
        <v>43186</v>
      </c>
      <c r="C44" s="51" t="s">
        <v>333</v>
      </c>
      <c r="D44" s="4"/>
      <c r="E44" s="77">
        <v>209500</v>
      </c>
      <c r="K44" s="53"/>
      <c r="L44" s="54" t="s">
        <v>782</v>
      </c>
      <c r="M44" s="64"/>
      <c r="N44" s="64"/>
      <c r="O44" s="78"/>
      <c r="P44" s="79"/>
    </row>
    <row r="45" spans="1:16" ht="24" x14ac:dyDescent="0.25">
      <c r="A45" s="4"/>
      <c r="B45" s="53"/>
      <c r="C45" s="54" t="s">
        <v>350</v>
      </c>
      <c r="D45" s="4"/>
      <c r="E45" s="78"/>
      <c r="K45" s="50">
        <v>42909</v>
      </c>
      <c r="L45" s="51" t="s">
        <v>783</v>
      </c>
      <c r="M45" s="63" t="s">
        <v>359</v>
      </c>
      <c r="N45" s="59" t="s">
        <v>444</v>
      </c>
      <c r="O45" s="77">
        <v>6750</v>
      </c>
      <c r="P45" s="64"/>
    </row>
    <row r="46" spans="1:16" x14ac:dyDescent="0.25">
      <c r="A46" s="4"/>
      <c r="B46" s="50">
        <v>43186</v>
      </c>
      <c r="C46" s="51" t="s">
        <v>333</v>
      </c>
      <c r="D46" s="4"/>
      <c r="E46" s="77">
        <v>209500</v>
      </c>
      <c r="K46" s="53"/>
      <c r="L46" s="54" t="s">
        <v>784</v>
      </c>
      <c r="M46" s="64"/>
      <c r="N46" s="64"/>
      <c r="O46" s="78"/>
      <c r="P46" s="79"/>
    </row>
    <row r="47" spans="1:16" ht="24" x14ac:dyDescent="0.25">
      <c r="A47" s="4"/>
      <c r="B47" s="53"/>
      <c r="C47" s="54" t="s">
        <v>351</v>
      </c>
      <c r="D47" s="4"/>
      <c r="E47" s="78"/>
      <c r="K47" s="50">
        <v>42921</v>
      </c>
      <c r="L47" s="51" t="s">
        <v>53</v>
      </c>
      <c r="M47" s="63" t="s">
        <v>359</v>
      </c>
      <c r="N47" s="59" t="s">
        <v>456</v>
      </c>
      <c r="O47" s="77">
        <v>6239841</v>
      </c>
      <c r="P47" s="64"/>
    </row>
    <row r="48" spans="1:16" ht="24" x14ac:dyDescent="0.25">
      <c r="A48" s="4"/>
      <c r="B48" s="50">
        <v>43186</v>
      </c>
      <c r="C48" s="51" t="s">
        <v>333</v>
      </c>
      <c r="D48" s="4"/>
      <c r="E48" s="77">
        <v>128500</v>
      </c>
      <c r="K48" s="53"/>
      <c r="L48" s="54" t="s">
        <v>785</v>
      </c>
      <c r="M48" s="64"/>
      <c r="N48" s="64"/>
      <c r="O48" s="78"/>
      <c r="P48" s="79"/>
    </row>
    <row r="49" spans="1:16" ht="36" x14ac:dyDescent="0.25">
      <c r="A49" s="4"/>
      <c r="B49" s="53"/>
      <c r="C49" s="54" t="s">
        <v>352</v>
      </c>
      <c r="D49" s="4"/>
      <c r="E49" s="78"/>
      <c r="K49" s="50">
        <v>43068</v>
      </c>
      <c r="L49" s="51" t="s">
        <v>53</v>
      </c>
      <c r="M49" s="63" t="s">
        <v>359</v>
      </c>
      <c r="N49" s="59" t="s">
        <v>509</v>
      </c>
      <c r="O49" s="77">
        <v>404200</v>
      </c>
      <c r="P49" s="64"/>
    </row>
    <row r="50" spans="1:16" ht="24" x14ac:dyDescent="0.25">
      <c r="A50" s="4"/>
      <c r="B50" s="50">
        <v>43186</v>
      </c>
      <c r="C50" s="51" t="s">
        <v>333</v>
      </c>
      <c r="D50" s="4"/>
      <c r="E50" s="77">
        <v>326000</v>
      </c>
      <c r="K50" s="53"/>
      <c r="L50" s="54" t="s">
        <v>786</v>
      </c>
      <c r="M50" s="64"/>
      <c r="N50" s="64"/>
      <c r="O50" s="78"/>
      <c r="P50" s="79"/>
    </row>
    <row r="51" spans="1:16" ht="24" x14ac:dyDescent="0.25">
      <c r="A51" s="4"/>
      <c r="B51" s="53"/>
      <c r="C51" s="54" t="s">
        <v>353</v>
      </c>
      <c r="D51" s="4"/>
      <c r="E51" s="78"/>
      <c r="K51" s="50">
        <v>43070</v>
      </c>
      <c r="L51" s="51" t="s">
        <v>53</v>
      </c>
      <c r="M51" s="63" t="s">
        <v>359</v>
      </c>
      <c r="N51" s="59" t="s">
        <v>512</v>
      </c>
      <c r="O51" s="77">
        <v>10680</v>
      </c>
      <c r="P51" s="64"/>
    </row>
    <row r="52" spans="1:16" x14ac:dyDescent="0.25">
      <c r="A52" s="4"/>
      <c r="B52" s="50">
        <v>43186</v>
      </c>
      <c r="C52" s="51" t="s">
        <v>333</v>
      </c>
      <c r="D52" s="4"/>
      <c r="E52" s="77">
        <v>301000</v>
      </c>
      <c r="K52" s="53"/>
      <c r="L52" s="54" t="s">
        <v>787</v>
      </c>
      <c r="M52" s="64"/>
      <c r="N52" s="64"/>
      <c r="O52" s="78"/>
      <c r="P52" s="79"/>
    </row>
    <row r="53" spans="1:16" ht="24" x14ac:dyDescent="0.25">
      <c r="A53" s="4"/>
      <c r="B53" s="53"/>
      <c r="C53" s="54" t="s">
        <v>354</v>
      </c>
      <c r="D53" s="4"/>
      <c r="E53" s="78"/>
      <c r="K53" s="50">
        <v>43109</v>
      </c>
      <c r="L53" s="51" t="s">
        <v>333</v>
      </c>
      <c r="M53" s="63" t="s">
        <v>359</v>
      </c>
      <c r="N53" s="59" t="s">
        <v>535</v>
      </c>
      <c r="O53" s="77">
        <v>33500</v>
      </c>
      <c r="P53" s="64"/>
    </row>
    <row r="54" spans="1:16" ht="24" x14ac:dyDescent="0.25">
      <c r="A54" s="4"/>
      <c r="B54" s="50">
        <v>43186</v>
      </c>
      <c r="C54" s="51" t="s">
        <v>333</v>
      </c>
      <c r="D54" s="4"/>
      <c r="E54" s="77">
        <v>91250</v>
      </c>
      <c r="K54" s="53"/>
      <c r="L54" s="54" t="s">
        <v>788</v>
      </c>
      <c r="M54" s="64"/>
      <c r="N54" s="64"/>
      <c r="O54" s="78"/>
      <c r="P54" s="79"/>
    </row>
    <row r="55" spans="1:16" ht="24" x14ac:dyDescent="0.25">
      <c r="A55" s="4"/>
      <c r="B55" s="53"/>
      <c r="C55" s="54" t="s">
        <v>355</v>
      </c>
      <c r="D55" s="4"/>
      <c r="E55" s="78"/>
      <c r="K55" s="50">
        <v>43134</v>
      </c>
      <c r="L55" s="51" t="s">
        <v>53</v>
      </c>
      <c r="M55" s="63" t="s">
        <v>359</v>
      </c>
      <c r="N55" s="59" t="s">
        <v>549</v>
      </c>
      <c r="O55" s="77">
        <v>646400</v>
      </c>
      <c r="P55" s="64"/>
    </row>
    <row r="56" spans="1:16" ht="24" x14ac:dyDescent="0.25">
      <c r="A56" s="88"/>
      <c r="B56" s="89">
        <v>44650</v>
      </c>
      <c r="C56" s="2" t="s">
        <v>1014</v>
      </c>
      <c r="E56" s="93">
        <v>367500</v>
      </c>
      <c r="K56" s="53"/>
      <c r="L56" s="54" t="s">
        <v>789</v>
      </c>
      <c r="M56" s="64"/>
      <c r="N56" s="64"/>
      <c r="O56" s="78"/>
      <c r="P56" s="64"/>
    </row>
    <row r="57" spans="1:16" ht="30" x14ac:dyDescent="0.25">
      <c r="A57" s="88"/>
      <c r="C57" s="90" t="s">
        <v>1015</v>
      </c>
      <c r="E57" s="93"/>
      <c r="K57" s="50">
        <v>43166</v>
      </c>
      <c r="L57" s="51" t="s">
        <v>53</v>
      </c>
      <c r="M57" s="63" t="s">
        <v>359</v>
      </c>
      <c r="N57" s="59" t="s">
        <v>790</v>
      </c>
      <c r="O57" s="77">
        <v>920</v>
      </c>
      <c r="P57" s="64"/>
    </row>
    <row r="58" spans="1:16" x14ac:dyDescent="0.25">
      <c r="A58" s="88"/>
      <c r="B58" s="89">
        <v>44650</v>
      </c>
      <c r="C58" s="2" t="s">
        <v>1014</v>
      </c>
      <c r="E58" s="93">
        <v>367500</v>
      </c>
      <c r="K58" s="53"/>
      <c r="L58" s="54" t="s">
        <v>791</v>
      </c>
      <c r="M58" s="64"/>
      <c r="N58" s="64"/>
      <c r="O58" s="78"/>
      <c r="P58" s="64"/>
    </row>
    <row r="59" spans="1:16" ht="30" x14ac:dyDescent="0.25">
      <c r="A59" s="88"/>
      <c r="C59" s="90" t="s">
        <v>1016</v>
      </c>
      <c r="E59" s="93"/>
      <c r="K59" s="50">
        <v>43186</v>
      </c>
      <c r="L59" s="51" t="s">
        <v>53</v>
      </c>
      <c r="M59" s="63" t="s">
        <v>359</v>
      </c>
      <c r="N59" s="59" t="s">
        <v>792</v>
      </c>
      <c r="O59" s="77">
        <v>49200</v>
      </c>
      <c r="P59" s="64"/>
    </row>
    <row r="60" spans="1:16" ht="24" x14ac:dyDescent="0.25">
      <c r="A60" s="195" t="s">
        <v>356</v>
      </c>
      <c r="B60" s="196"/>
      <c r="C60" s="197"/>
      <c r="D60" s="4"/>
      <c r="E60" s="5">
        <f>SUM(E12:E59)</f>
        <v>5418650</v>
      </c>
      <c r="K60" s="53"/>
      <c r="L60" s="54" t="s">
        <v>793</v>
      </c>
      <c r="M60" s="64"/>
      <c r="N60" s="64"/>
      <c r="O60" s="78"/>
      <c r="P60" s="79"/>
    </row>
    <row r="61" spans="1:16" x14ac:dyDescent="0.25">
      <c r="A61" s="4"/>
      <c r="B61" s="4"/>
      <c r="C61" s="5"/>
      <c r="D61" s="4"/>
      <c r="E61" s="5"/>
      <c r="K61" s="50">
        <v>43223</v>
      </c>
      <c r="L61" s="51" t="s">
        <v>53</v>
      </c>
      <c r="M61" s="63" t="s">
        <v>359</v>
      </c>
      <c r="N61" s="59" t="s">
        <v>438</v>
      </c>
      <c r="O61" s="77">
        <v>3100</v>
      </c>
      <c r="P61" s="64"/>
    </row>
    <row r="62" spans="1:16" x14ac:dyDescent="0.25">
      <c r="A62" s="199" t="s">
        <v>357</v>
      </c>
      <c r="B62" s="199"/>
      <c r="C62" s="199"/>
      <c r="D62" s="36"/>
      <c r="E62" s="81">
        <f>E60+E11</f>
        <v>13118950</v>
      </c>
      <c r="K62" s="53"/>
      <c r="L62" s="54" t="s">
        <v>794</v>
      </c>
      <c r="M62" s="64"/>
      <c r="N62" s="64"/>
      <c r="O62" s="78"/>
      <c r="P62" s="79"/>
    </row>
    <row r="63" spans="1:16" x14ac:dyDescent="0.25">
      <c r="K63" s="50">
        <v>43223</v>
      </c>
      <c r="L63" s="51" t="s">
        <v>53</v>
      </c>
      <c r="M63" s="63" t="s">
        <v>359</v>
      </c>
      <c r="N63" s="59" t="s">
        <v>439</v>
      </c>
      <c r="O63" s="77">
        <v>7810</v>
      </c>
      <c r="P63" s="64"/>
    </row>
    <row r="64" spans="1:16" x14ac:dyDescent="0.25">
      <c r="K64" s="53"/>
      <c r="L64" s="54" t="s">
        <v>795</v>
      </c>
      <c r="M64" s="64"/>
      <c r="N64" s="64"/>
      <c r="O64" s="78"/>
      <c r="P64" s="79"/>
    </row>
    <row r="65" spans="11:16" x14ac:dyDescent="0.25">
      <c r="K65" s="50">
        <v>43277</v>
      </c>
      <c r="L65" s="51" t="s">
        <v>53</v>
      </c>
      <c r="M65" s="63" t="s">
        <v>359</v>
      </c>
      <c r="N65" s="59" t="s">
        <v>497</v>
      </c>
      <c r="O65" s="77">
        <v>65900</v>
      </c>
      <c r="P65" s="64"/>
    </row>
    <row r="66" spans="11:16" ht="24" x14ac:dyDescent="0.25">
      <c r="K66" s="53"/>
      <c r="L66" s="54" t="s">
        <v>796</v>
      </c>
      <c r="M66" s="64"/>
      <c r="N66" s="64"/>
      <c r="O66" s="78"/>
      <c r="P66" s="79"/>
    </row>
    <row r="67" spans="11:16" x14ac:dyDescent="0.25">
      <c r="K67" s="50">
        <v>43283</v>
      </c>
      <c r="L67" s="51" t="s">
        <v>53</v>
      </c>
      <c r="M67" s="63" t="s">
        <v>359</v>
      </c>
      <c r="N67" s="59" t="s">
        <v>514</v>
      </c>
      <c r="O67" s="77">
        <v>44410</v>
      </c>
      <c r="P67" s="64"/>
    </row>
    <row r="68" spans="11:16" x14ac:dyDescent="0.25">
      <c r="K68" s="53"/>
      <c r="L68" s="54" t="s">
        <v>797</v>
      </c>
      <c r="M68" s="64"/>
      <c r="N68" s="64"/>
      <c r="O68" s="78"/>
      <c r="P68" s="79"/>
    </row>
    <row r="69" spans="11:16" x14ac:dyDescent="0.25">
      <c r="K69" s="50">
        <v>43316</v>
      </c>
      <c r="L69" s="51" t="s">
        <v>53</v>
      </c>
      <c r="M69" s="63" t="s">
        <v>359</v>
      </c>
      <c r="N69" s="59" t="s">
        <v>798</v>
      </c>
      <c r="O69" s="77">
        <v>1237755</v>
      </c>
      <c r="P69" s="64"/>
    </row>
    <row r="70" spans="11:16" ht="24" x14ac:dyDescent="0.25">
      <c r="K70" s="53"/>
      <c r="L70" s="54" t="s">
        <v>799</v>
      </c>
      <c r="M70" s="64"/>
      <c r="N70" s="64"/>
      <c r="O70" s="78"/>
      <c r="P70" s="79"/>
    </row>
    <row r="71" spans="11:16" x14ac:dyDescent="0.25">
      <c r="K71" s="50">
        <v>43393</v>
      </c>
      <c r="L71" s="51" t="s">
        <v>53</v>
      </c>
      <c r="M71" s="63" t="s">
        <v>359</v>
      </c>
      <c r="N71" s="59" t="s">
        <v>800</v>
      </c>
      <c r="O71" s="77">
        <v>147200</v>
      </c>
      <c r="P71" s="64"/>
    </row>
    <row r="72" spans="11:16" x14ac:dyDescent="0.25">
      <c r="K72" s="53"/>
      <c r="L72" s="54" t="s">
        <v>801</v>
      </c>
      <c r="M72" s="64"/>
      <c r="N72" s="64"/>
      <c r="O72" s="78"/>
      <c r="P72" s="79"/>
    </row>
    <row r="73" spans="11:16" x14ac:dyDescent="0.25">
      <c r="K73" s="50">
        <v>43393</v>
      </c>
      <c r="L73" s="51" t="s">
        <v>53</v>
      </c>
      <c r="M73" s="63" t="s">
        <v>359</v>
      </c>
      <c r="N73" s="59" t="s">
        <v>802</v>
      </c>
      <c r="O73" s="77">
        <v>13794</v>
      </c>
      <c r="P73" s="64"/>
    </row>
    <row r="74" spans="11:16" ht="24" x14ac:dyDescent="0.25">
      <c r="K74" s="53"/>
      <c r="L74" s="54" t="s">
        <v>803</v>
      </c>
      <c r="M74" s="64"/>
      <c r="N74" s="64"/>
      <c r="O74" s="78"/>
      <c r="P74" s="79"/>
    </row>
    <row r="75" spans="11:16" x14ac:dyDescent="0.25">
      <c r="K75" s="50">
        <v>43398</v>
      </c>
      <c r="L75" s="51" t="s">
        <v>53</v>
      </c>
      <c r="M75" s="63" t="s">
        <v>359</v>
      </c>
      <c r="N75" s="59" t="s">
        <v>804</v>
      </c>
      <c r="O75" s="77">
        <v>82000</v>
      </c>
      <c r="P75" s="64"/>
    </row>
    <row r="76" spans="11:16" ht="24" x14ac:dyDescent="0.25">
      <c r="K76" s="53"/>
      <c r="L76" s="54" t="s">
        <v>805</v>
      </c>
      <c r="M76" s="64"/>
      <c r="N76" s="64"/>
      <c r="O76" s="78"/>
      <c r="P76" s="79"/>
    </row>
    <row r="77" spans="11:16" x14ac:dyDescent="0.25">
      <c r="K77" s="50">
        <v>43461</v>
      </c>
      <c r="L77" s="51" t="s">
        <v>53</v>
      </c>
      <c r="M77" s="63" t="s">
        <v>359</v>
      </c>
      <c r="N77" s="59" t="s">
        <v>806</v>
      </c>
      <c r="O77" s="77">
        <v>50000</v>
      </c>
      <c r="P77" s="64"/>
    </row>
    <row r="78" spans="11:16" ht="24" x14ac:dyDescent="0.25">
      <c r="K78" s="53"/>
      <c r="L78" s="54" t="s">
        <v>807</v>
      </c>
      <c r="M78" s="64"/>
      <c r="N78" s="64"/>
      <c r="O78" s="78"/>
      <c r="P78" s="79"/>
    </row>
    <row r="79" spans="11:16" x14ac:dyDescent="0.25">
      <c r="K79" s="50">
        <v>43481</v>
      </c>
      <c r="L79" s="51" t="s">
        <v>53</v>
      </c>
      <c r="M79" s="63" t="s">
        <v>359</v>
      </c>
      <c r="N79" s="59" t="s">
        <v>808</v>
      </c>
      <c r="O79" s="77">
        <v>50000</v>
      </c>
      <c r="P79" s="64"/>
    </row>
    <row r="80" spans="11:16" ht="24" x14ac:dyDescent="0.25">
      <c r="K80" s="53"/>
      <c r="L80" s="54" t="s">
        <v>809</v>
      </c>
      <c r="M80" s="64"/>
      <c r="N80" s="64"/>
      <c r="O80" s="78"/>
      <c r="P80" s="79"/>
    </row>
    <row r="81" spans="11:16" x14ac:dyDescent="0.25">
      <c r="K81" s="50">
        <v>43501</v>
      </c>
      <c r="L81" s="51" t="s">
        <v>53</v>
      </c>
      <c r="M81" s="63" t="s">
        <v>359</v>
      </c>
      <c r="N81" s="59" t="s">
        <v>810</v>
      </c>
      <c r="O81" s="77">
        <v>72520</v>
      </c>
      <c r="P81" s="64"/>
    </row>
    <row r="82" spans="11:16" ht="24" x14ac:dyDescent="0.25">
      <c r="K82" s="53"/>
      <c r="L82" s="54" t="s">
        <v>811</v>
      </c>
      <c r="M82" s="64"/>
      <c r="N82" s="64"/>
      <c r="O82" s="78"/>
      <c r="P82" s="79"/>
    </row>
    <row r="83" spans="11:16" x14ac:dyDescent="0.25">
      <c r="K83" s="50">
        <v>43501</v>
      </c>
      <c r="L83" s="51" t="s">
        <v>604</v>
      </c>
      <c r="M83" s="63" t="s">
        <v>359</v>
      </c>
      <c r="N83" s="59" t="s">
        <v>812</v>
      </c>
      <c r="O83" s="77">
        <v>460685.8</v>
      </c>
      <c r="P83" s="64"/>
    </row>
    <row r="84" spans="11:16" x14ac:dyDescent="0.25">
      <c r="K84" s="53"/>
      <c r="L84" s="54" t="s">
        <v>813</v>
      </c>
      <c r="M84" s="64"/>
      <c r="N84" s="64"/>
      <c r="O84" s="78"/>
      <c r="P84" s="79"/>
    </row>
    <row r="85" spans="11:16" x14ac:dyDescent="0.25">
      <c r="K85" s="50">
        <v>43540</v>
      </c>
      <c r="L85" s="51" t="s">
        <v>53</v>
      </c>
      <c r="M85" s="63" t="s">
        <v>359</v>
      </c>
      <c r="N85" s="59" t="s">
        <v>814</v>
      </c>
      <c r="O85" s="77">
        <v>1510002</v>
      </c>
      <c r="P85" s="64"/>
    </row>
    <row r="86" spans="11:16" ht="24" x14ac:dyDescent="0.25">
      <c r="K86" s="53"/>
      <c r="L86" s="54" t="s">
        <v>815</v>
      </c>
      <c r="M86" s="64"/>
      <c r="N86" s="64"/>
      <c r="O86" s="78"/>
      <c r="P86" s="79"/>
    </row>
    <row r="87" spans="11:16" x14ac:dyDescent="0.25">
      <c r="K87" s="50">
        <v>43672</v>
      </c>
      <c r="L87" s="51" t="s">
        <v>53</v>
      </c>
      <c r="M87" s="63" t="s">
        <v>359</v>
      </c>
      <c r="N87" s="59" t="s">
        <v>816</v>
      </c>
      <c r="O87" s="77">
        <v>3300</v>
      </c>
      <c r="P87" s="64"/>
    </row>
    <row r="88" spans="11:16" ht="24" x14ac:dyDescent="0.25">
      <c r="K88" s="53"/>
      <c r="L88" s="54" t="s">
        <v>817</v>
      </c>
      <c r="M88" s="64"/>
      <c r="N88" s="64"/>
      <c r="O88" s="78"/>
      <c r="P88" s="79"/>
    </row>
    <row r="89" spans="11:16" x14ac:dyDescent="0.25">
      <c r="K89" s="50">
        <v>43776</v>
      </c>
      <c r="L89" s="51" t="s">
        <v>53</v>
      </c>
      <c r="M89" s="63" t="s">
        <v>359</v>
      </c>
      <c r="N89" s="59" t="s">
        <v>818</v>
      </c>
      <c r="O89" s="77">
        <v>95200</v>
      </c>
      <c r="P89" s="64"/>
    </row>
    <row r="90" spans="11:16" x14ac:dyDescent="0.25">
      <c r="K90" s="53"/>
      <c r="L90" s="54" t="s">
        <v>819</v>
      </c>
      <c r="M90" s="64"/>
      <c r="N90" s="64"/>
      <c r="O90" s="78"/>
      <c r="P90" s="79"/>
    </row>
    <row r="91" spans="11:16" x14ac:dyDescent="0.25">
      <c r="K91" s="50">
        <v>43833</v>
      </c>
      <c r="L91" s="51" t="s">
        <v>53</v>
      </c>
      <c r="M91" s="63" t="s">
        <v>359</v>
      </c>
      <c r="N91" s="59" t="s">
        <v>820</v>
      </c>
      <c r="O91" s="77">
        <v>135500</v>
      </c>
      <c r="P91" s="64"/>
    </row>
    <row r="92" spans="11:16" x14ac:dyDescent="0.25">
      <c r="K92" s="53"/>
      <c r="L92" s="54" t="s">
        <v>821</v>
      </c>
      <c r="M92" s="64"/>
      <c r="N92" s="64"/>
      <c r="O92" s="78"/>
      <c r="P92" s="79"/>
    </row>
    <row r="93" spans="11:16" x14ac:dyDescent="0.25">
      <c r="K93" s="50">
        <v>43833</v>
      </c>
      <c r="L93" s="51" t="s">
        <v>53</v>
      </c>
      <c r="M93" s="63" t="s">
        <v>359</v>
      </c>
      <c r="N93" s="59" t="s">
        <v>822</v>
      </c>
      <c r="O93" s="77">
        <v>58700</v>
      </c>
      <c r="P93" s="64"/>
    </row>
    <row r="94" spans="11:16" x14ac:dyDescent="0.25">
      <c r="K94" s="53"/>
      <c r="L94" s="54" t="s">
        <v>823</v>
      </c>
      <c r="M94" s="64"/>
      <c r="N94" s="64"/>
      <c r="O94" s="78"/>
      <c r="P94" s="79"/>
    </row>
    <row r="95" spans="11:16" x14ac:dyDescent="0.25">
      <c r="K95" s="50">
        <v>43833</v>
      </c>
      <c r="L95" s="51" t="s">
        <v>53</v>
      </c>
      <c r="M95" s="63" t="s">
        <v>359</v>
      </c>
      <c r="N95" s="59" t="s">
        <v>824</v>
      </c>
      <c r="O95" s="77">
        <v>45000</v>
      </c>
      <c r="P95" s="64"/>
    </row>
    <row r="96" spans="11:16" x14ac:dyDescent="0.25">
      <c r="K96" s="53"/>
      <c r="L96" s="54" t="s">
        <v>825</v>
      </c>
      <c r="M96" s="64"/>
      <c r="N96" s="64"/>
      <c r="O96" s="78"/>
      <c r="P96" s="79"/>
    </row>
    <row r="97" spans="11:16" x14ac:dyDescent="0.25">
      <c r="K97" s="50">
        <v>43833</v>
      </c>
      <c r="L97" s="51" t="s">
        <v>53</v>
      </c>
      <c r="M97" s="63" t="s">
        <v>359</v>
      </c>
      <c r="N97" s="59" t="s">
        <v>826</v>
      </c>
      <c r="O97" s="77">
        <v>552410</v>
      </c>
      <c r="P97" s="64"/>
    </row>
    <row r="98" spans="11:16" ht="24" x14ac:dyDescent="0.25">
      <c r="K98" s="53"/>
      <c r="L98" s="54" t="s">
        <v>827</v>
      </c>
      <c r="M98" s="64"/>
      <c r="N98" s="64"/>
      <c r="O98" s="78"/>
      <c r="P98" s="79"/>
    </row>
    <row r="99" spans="11:16" x14ac:dyDescent="0.25">
      <c r="K99" s="50">
        <v>43833</v>
      </c>
      <c r="L99" s="51" t="s">
        <v>53</v>
      </c>
      <c r="M99" s="63" t="s">
        <v>359</v>
      </c>
      <c r="N99" s="59" t="s">
        <v>828</v>
      </c>
      <c r="O99" s="77">
        <v>3314500</v>
      </c>
      <c r="P99" s="64"/>
    </row>
    <row r="100" spans="11:16" ht="24" x14ac:dyDescent="0.25">
      <c r="K100" s="53"/>
      <c r="L100" s="54" t="s">
        <v>829</v>
      </c>
      <c r="M100" s="64"/>
      <c r="N100" s="64"/>
      <c r="O100" s="78"/>
      <c r="P100" s="79"/>
    </row>
    <row r="101" spans="11:16" x14ac:dyDescent="0.25">
      <c r="K101" s="50">
        <v>43833</v>
      </c>
      <c r="L101" s="51" t="s">
        <v>53</v>
      </c>
      <c r="M101" s="63" t="s">
        <v>359</v>
      </c>
      <c r="N101" s="59" t="s">
        <v>830</v>
      </c>
      <c r="O101" s="77">
        <v>2209700</v>
      </c>
      <c r="P101" s="64"/>
    </row>
    <row r="102" spans="11:16" ht="24" x14ac:dyDescent="0.25">
      <c r="K102" s="53"/>
      <c r="L102" s="54" t="s">
        <v>831</v>
      </c>
      <c r="M102" s="64"/>
      <c r="N102" s="64"/>
      <c r="O102" s="78"/>
      <c r="P102" s="79"/>
    </row>
    <row r="103" spans="11:16" x14ac:dyDescent="0.25">
      <c r="K103" s="50">
        <v>43833</v>
      </c>
      <c r="L103" s="51" t="s">
        <v>53</v>
      </c>
      <c r="M103" s="63" t="s">
        <v>359</v>
      </c>
      <c r="N103" s="59" t="s">
        <v>832</v>
      </c>
      <c r="O103" s="77">
        <v>216190</v>
      </c>
      <c r="P103" s="64"/>
    </row>
    <row r="104" spans="11:16" ht="24" x14ac:dyDescent="0.25">
      <c r="K104" s="53"/>
      <c r="L104" s="54" t="s">
        <v>833</v>
      </c>
      <c r="M104" s="64"/>
      <c r="N104" s="64"/>
      <c r="O104" s="78"/>
      <c r="P104" s="79"/>
    </row>
    <row r="105" spans="11:16" x14ac:dyDescent="0.25">
      <c r="K105" s="50">
        <v>43833</v>
      </c>
      <c r="L105" s="51" t="s">
        <v>53</v>
      </c>
      <c r="M105" s="63" t="s">
        <v>359</v>
      </c>
      <c r="N105" s="59" t="s">
        <v>834</v>
      </c>
      <c r="O105" s="77">
        <v>43500</v>
      </c>
      <c r="P105" s="64"/>
    </row>
    <row r="106" spans="11:16" ht="24" x14ac:dyDescent="0.25">
      <c r="K106" s="53"/>
      <c r="L106" s="54" t="s">
        <v>835</v>
      </c>
      <c r="M106" s="64"/>
      <c r="N106" s="64"/>
      <c r="O106" s="78"/>
      <c r="P106" s="79"/>
    </row>
    <row r="107" spans="11:16" x14ac:dyDescent="0.25">
      <c r="K107" s="50">
        <v>43840</v>
      </c>
      <c r="L107" s="51" t="s">
        <v>53</v>
      </c>
      <c r="M107" s="63" t="s">
        <v>359</v>
      </c>
      <c r="N107" s="59" t="s">
        <v>836</v>
      </c>
      <c r="O107" s="77">
        <v>3410</v>
      </c>
      <c r="P107" s="64"/>
    </row>
    <row r="108" spans="11:16" ht="24" x14ac:dyDescent="0.25">
      <c r="K108" s="53"/>
      <c r="L108" s="54" t="s">
        <v>837</v>
      </c>
      <c r="M108" s="64"/>
      <c r="N108" s="64"/>
      <c r="O108" s="78"/>
      <c r="P108" s="79"/>
    </row>
    <row r="109" spans="11:16" x14ac:dyDescent="0.25">
      <c r="K109" s="50">
        <v>43848</v>
      </c>
      <c r="L109" s="51" t="s">
        <v>53</v>
      </c>
      <c r="M109" s="63" t="s">
        <v>359</v>
      </c>
      <c r="N109" s="59" t="s">
        <v>838</v>
      </c>
      <c r="O109" s="77">
        <v>273630</v>
      </c>
      <c r="P109" s="64"/>
    </row>
    <row r="110" spans="11:16" ht="24" x14ac:dyDescent="0.25">
      <c r="K110" s="53"/>
      <c r="L110" s="54" t="s">
        <v>839</v>
      </c>
      <c r="M110" s="64"/>
      <c r="N110" s="64"/>
      <c r="O110" s="78"/>
      <c r="P110" s="79"/>
    </row>
    <row r="111" spans="11:16" x14ac:dyDescent="0.25">
      <c r="K111" s="50">
        <v>43850</v>
      </c>
      <c r="L111" s="51" t="s">
        <v>53</v>
      </c>
      <c r="M111" s="63" t="s">
        <v>359</v>
      </c>
      <c r="N111" s="59" t="s">
        <v>840</v>
      </c>
      <c r="O111" s="77">
        <v>1854974</v>
      </c>
      <c r="P111" s="64"/>
    </row>
    <row r="112" spans="11:16" ht="24" x14ac:dyDescent="0.25">
      <c r="K112" s="53"/>
      <c r="L112" s="54" t="s">
        <v>841</v>
      </c>
      <c r="M112" s="64"/>
      <c r="N112" s="64"/>
      <c r="O112" s="78"/>
      <c r="P112" s="79"/>
    </row>
    <row r="113" spans="11:16" x14ac:dyDescent="0.25">
      <c r="K113" s="50">
        <v>43850</v>
      </c>
      <c r="L113" s="51" t="s">
        <v>53</v>
      </c>
      <c r="M113" s="63" t="s">
        <v>359</v>
      </c>
      <c r="N113" s="59" t="s">
        <v>842</v>
      </c>
      <c r="O113" s="77">
        <v>11900</v>
      </c>
      <c r="P113" s="64"/>
    </row>
    <row r="114" spans="11:16" ht="24" x14ac:dyDescent="0.25">
      <c r="K114" s="53"/>
      <c r="L114" s="54" t="s">
        <v>843</v>
      </c>
      <c r="M114" s="64"/>
      <c r="N114" s="64"/>
      <c r="O114" s="78"/>
      <c r="P114" s="79"/>
    </row>
    <row r="115" spans="11:16" x14ac:dyDescent="0.25">
      <c r="K115" s="50">
        <v>43868</v>
      </c>
      <c r="L115" s="51" t="s">
        <v>53</v>
      </c>
      <c r="M115" s="63" t="s">
        <v>359</v>
      </c>
      <c r="N115" s="59" t="s">
        <v>844</v>
      </c>
      <c r="O115" s="77">
        <v>10115200</v>
      </c>
      <c r="P115" s="64"/>
    </row>
    <row r="116" spans="11:16" ht="24" x14ac:dyDescent="0.25">
      <c r="K116" s="53"/>
      <c r="L116" s="54" t="s">
        <v>845</v>
      </c>
      <c r="M116" s="64"/>
      <c r="N116" s="64"/>
      <c r="O116" s="78"/>
      <c r="P116" s="79"/>
    </row>
    <row r="117" spans="11:16" x14ac:dyDescent="0.25">
      <c r="K117" s="50">
        <v>43868</v>
      </c>
      <c r="L117" s="51" t="s">
        <v>53</v>
      </c>
      <c r="M117" s="63" t="s">
        <v>359</v>
      </c>
      <c r="N117" s="59" t="s">
        <v>846</v>
      </c>
      <c r="O117" s="77">
        <v>1498800</v>
      </c>
      <c r="P117" s="64"/>
    </row>
    <row r="118" spans="11:16" ht="24" x14ac:dyDescent="0.25">
      <c r="K118" s="53"/>
      <c r="L118" s="54" t="s">
        <v>847</v>
      </c>
      <c r="M118" s="64"/>
      <c r="N118" s="64"/>
      <c r="O118" s="78"/>
      <c r="P118" s="79"/>
    </row>
    <row r="119" spans="11:16" x14ac:dyDescent="0.25">
      <c r="K119" s="50">
        <v>43868</v>
      </c>
      <c r="L119" s="51" t="s">
        <v>53</v>
      </c>
      <c r="M119" s="63" t="s">
        <v>359</v>
      </c>
      <c r="N119" s="59" t="s">
        <v>848</v>
      </c>
      <c r="O119" s="77">
        <v>583730</v>
      </c>
      <c r="P119" s="64"/>
    </row>
    <row r="120" spans="11:16" ht="24" x14ac:dyDescent="0.25">
      <c r="K120" s="53"/>
      <c r="L120" s="54" t="s">
        <v>849</v>
      </c>
      <c r="M120" s="64"/>
      <c r="N120" s="64"/>
      <c r="O120" s="78"/>
      <c r="P120" s="79"/>
    </row>
    <row r="121" spans="11:16" x14ac:dyDescent="0.25">
      <c r="K121" s="50">
        <v>43879</v>
      </c>
      <c r="L121" s="51" t="s">
        <v>53</v>
      </c>
      <c r="M121" s="63" t="s">
        <v>359</v>
      </c>
      <c r="N121" s="59" t="s">
        <v>850</v>
      </c>
      <c r="O121" s="77">
        <v>11900</v>
      </c>
      <c r="P121" s="64"/>
    </row>
    <row r="122" spans="11:16" ht="24" x14ac:dyDescent="0.25">
      <c r="K122" s="53"/>
      <c r="L122" s="54" t="s">
        <v>851</v>
      </c>
      <c r="M122" s="64"/>
      <c r="N122" s="64"/>
      <c r="O122" s="78"/>
      <c r="P122" s="79"/>
    </row>
    <row r="123" spans="11:16" x14ac:dyDescent="0.25">
      <c r="K123" s="50">
        <v>43888</v>
      </c>
      <c r="L123" s="51" t="s">
        <v>53</v>
      </c>
      <c r="M123" s="63" t="s">
        <v>359</v>
      </c>
      <c r="N123" s="59" t="s">
        <v>852</v>
      </c>
      <c r="O123" s="77">
        <v>2000000</v>
      </c>
      <c r="P123" s="64"/>
    </row>
    <row r="124" spans="11:16" ht="24" x14ac:dyDescent="0.25">
      <c r="K124" s="53"/>
      <c r="L124" s="54" t="s">
        <v>853</v>
      </c>
      <c r="M124" s="64"/>
      <c r="N124" s="64"/>
      <c r="O124" s="78"/>
      <c r="P124" s="79"/>
    </row>
    <row r="125" spans="11:16" x14ac:dyDescent="0.25">
      <c r="K125" s="50">
        <v>43921</v>
      </c>
      <c r="L125" s="51" t="s">
        <v>53</v>
      </c>
      <c r="M125" s="63" t="s">
        <v>854</v>
      </c>
      <c r="N125" s="59" t="s">
        <v>552</v>
      </c>
      <c r="O125" s="77"/>
      <c r="P125" s="64"/>
    </row>
    <row r="126" spans="11:16" ht="24" x14ac:dyDescent="0.25">
      <c r="K126" s="53"/>
      <c r="L126" s="54" t="s">
        <v>855</v>
      </c>
      <c r="M126" s="64"/>
      <c r="N126" s="64"/>
      <c r="O126" s="78"/>
      <c r="P126" s="79"/>
    </row>
    <row r="127" spans="11:16" x14ac:dyDescent="0.25">
      <c r="K127" s="50">
        <v>44194</v>
      </c>
      <c r="L127" s="51" t="s">
        <v>53</v>
      </c>
      <c r="M127" s="63" t="s">
        <v>359</v>
      </c>
      <c r="N127" s="59" t="s">
        <v>856</v>
      </c>
      <c r="O127" s="77">
        <v>651814</v>
      </c>
      <c r="P127" s="64"/>
    </row>
    <row r="128" spans="11:16" ht="24" x14ac:dyDescent="0.25">
      <c r="K128" s="53"/>
      <c r="L128" s="54" t="s">
        <v>857</v>
      </c>
      <c r="M128" s="64"/>
      <c r="N128" s="64"/>
      <c r="O128" s="78"/>
      <c r="P128" s="79"/>
    </row>
    <row r="129" spans="11:16" x14ac:dyDescent="0.25">
      <c r="K129" s="50">
        <v>44194</v>
      </c>
      <c r="L129" s="51" t="s">
        <v>53</v>
      </c>
      <c r="M129" s="63" t="s">
        <v>359</v>
      </c>
      <c r="N129" s="59" t="s">
        <v>858</v>
      </c>
      <c r="O129" s="77">
        <v>1759947</v>
      </c>
      <c r="P129" s="64"/>
    </row>
    <row r="130" spans="11:16" x14ac:dyDescent="0.25">
      <c r="K130" s="53"/>
      <c r="L130" s="54" t="s">
        <v>859</v>
      </c>
      <c r="M130" s="64"/>
      <c r="N130" s="64"/>
      <c r="O130" s="78"/>
      <c r="P130" s="80">
        <v>11900</v>
      </c>
    </row>
    <row r="131" spans="11:16" x14ac:dyDescent="0.25">
      <c r="K131" s="50">
        <v>44194</v>
      </c>
      <c r="L131" s="51" t="s">
        <v>53</v>
      </c>
      <c r="M131" s="63" t="s">
        <v>359</v>
      </c>
      <c r="N131" s="59" t="s">
        <v>860</v>
      </c>
      <c r="O131" s="77">
        <v>1665502</v>
      </c>
      <c r="P131" s="64"/>
    </row>
    <row r="132" spans="11:16" x14ac:dyDescent="0.25">
      <c r="K132" s="53"/>
      <c r="L132" s="54" t="s">
        <v>861</v>
      </c>
      <c r="M132" s="64"/>
      <c r="N132" s="64"/>
      <c r="O132" s="78"/>
      <c r="P132" s="79"/>
    </row>
    <row r="133" spans="11:16" x14ac:dyDescent="0.25">
      <c r="K133" s="50">
        <v>44194</v>
      </c>
      <c r="L133" s="51" t="s">
        <v>53</v>
      </c>
      <c r="M133" s="63" t="s">
        <v>359</v>
      </c>
      <c r="N133" s="59" t="s">
        <v>862</v>
      </c>
      <c r="O133" s="77">
        <v>3300</v>
      </c>
      <c r="P133" s="64"/>
    </row>
    <row r="134" spans="11:16" x14ac:dyDescent="0.25">
      <c r="K134" s="53"/>
      <c r="L134" s="54" t="s">
        <v>863</v>
      </c>
      <c r="M134" s="64"/>
      <c r="N134" s="64"/>
      <c r="O134" s="78"/>
      <c r="P134" s="79"/>
    </row>
    <row r="135" spans="11:16" x14ac:dyDescent="0.25">
      <c r="K135" s="50">
        <v>44197</v>
      </c>
      <c r="L135" s="51" t="s">
        <v>53</v>
      </c>
      <c r="M135" s="63" t="s">
        <v>854</v>
      </c>
      <c r="N135" s="59" t="s">
        <v>439</v>
      </c>
      <c r="O135" s="77"/>
      <c r="P135" s="64"/>
    </row>
    <row r="136" spans="11:16" x14ac:dyDescent="0.25">
      <c r="K136" s="53"/>
      <c r="L136" s="54" t="s">
        <v>864</v>
      </c>
      <c r="M136" s="64"/>
      <c r="N136" s="64"/>
      <c r="O136" s="78"/>
      <c r="P136" s="79"/>
    </row>
    <row r="137" spans="11:16" x14ac:dyDescent="0.25">
      <c r="K137" s="50">
        <v>44201</v>
      </c>
      <c r="L137" s="51" t="s">
        <v>783</v>
      </c>
      <c r="M137" s="63" t="s">
        <v>359</v>
      </c>
      <c r="N137" s="59" t="s">
        <v>865</v>
      </c>
      <c r="O137" s="77">
        <v>3300</v>
      </c>
      <c r="P137" s="64"/>
    </row>
    <row r="138" spans="11:16" x14ac:dyDescent="0.25">
      <c r="K138" s="53"/>
      <c r="L138" s="54" t="s">
        <v>866</v>
      </c>
      <c r="M138" s="64"/>
      <c r="N138" s="64"/>
      <c r="O138" s="78"/>
      <c r="P138" s="79"/>
    </row>
    <row r="139" spans="11:16" x14ac:dyDescent="0.25">
      <c r="K139" s="50">
        <v>44238</v>
      </c>
      <c r="L139" s="51" t="s">
        <v>53</v>
      </c>
      <c r="M139" s="63" t="s">
        <v>359</v>
      </c>
      <c r="N139" s="59" t="s">
        <v>867</v>
      </c>
      <c r="O139" s="77">
        <v>130900</v>
      </c>
      <c r="P139" s="64"/>
    </row>
    <row r="140" spans="11:16" ht="24" x14ac:dyDescent="0.25">
      <c r="K140" s="53"/>
      <c r="L140" s="54" t="s">
        <v>868</v>
      </c>
      <c r="M140" s="64"/>
      <c r="N140" s="64"/>
      <c r="O140" s="78"/>
      <c r="P140" s="80">
        <v>3300</v>
      </c>
    </row>
    <row r="141" spans="11:16" x14ac:dyDescent="0.25">
      <c r="K141" s="50">
        <v>44408</v>
      </c>
      <c r="L141" s="51" t="s">
        <v>241</v>
      </c>
      <c r="M141" s="63" t="s">
        <v>359</v>
      </c>
      <c r="N141" s="59" t="s">
        <v>869</v>
      </c>
      <c r="O141" s="77">
        <v>59500</v>
      </c>
      <c r="P141" s="64"/>
    </row>
    <row r="142" spans="11:16" x14ac:dyDescent="0.25">
      <c r="K142" s="53"/>
      <c r="L142" s="54" t="s">
        <v>870</v>
      </c>
      <c r="M142" s="64"/>
      <c r="N142" s="64"/>
      <c r="O142" s="78"/>
      <c r="P142" s="79"/>
    </row>
    <row r="143" spans="11:16" x14ac:dyDescent="0.25">
      <c r="K143" s="50">
        <v>44421</v>
      </c>
      <c r="L143" s="51" t="s">
        <v>241</v>
      </c>
      <c r="M143" s="63" t="s">
        <v>359</v>
      </c>
      <c r="N143" s="59" t="s">
        <v>871</v>
      </c>
      <c r="O143" s="77">
        <v>3899067</v>
      </c>
      <c r="P143" s="64"/>
    </row>
    <row r="144" spans="11:16" ht="24" x14ac:dyDescent="0.25">
      <c r="K144" s="53"/>
      <c r="L144" s="54" t="s">
        <v>872</v>
      </c>
      <c r="M144" s="64"/>
      <c r="N144" s="64"/>
      <c r="O144" s="78"/>
      <c r="P144" s="79"/>
    </row>
    <row r="145" spans="11:16" x14ac:dyDescent="0.25">
      <c r="K145" s="50">
        <v>44445</v>
      </c>
      <c r="L145" s="51" t="s">
        <v>783</v>
      </c>
      <c r="M145" s="63" t="s">
        <v>359</v>
      </c>
      <c r="N145" s="59" t="s">
        <v>873</v>
      </c>
      <c r="O145" s="77">
        <v>9420</v>
      </c>
      <c r="P145" s="64"/>
    </row>
    <row r="146" spans="11:16" ht="24" x14ac:dyDescent="0.25">
      <c r="K146" s="53"/>
      <c r="L146" s="54" t="s">
        <v>874</v>
      </c>
      <c r="M146" s="64"/>
      <c r="N146" s="64"/>
      <c r="O146" s="78"/>
      <c r="P146" s="79"/>
    </row>
    <row r="147" spans="11:16" x14ac:dyDescent="0.25">
      <c r="K147" s="50">
        <v>44467</v>
      </c>
      <c r="L147" s="51" t="s">
        <v>241</v>
      </c>
      <c r="M147" s="63" t="s">
        <v>359</v>
      </c>
      <c r="N147" s="59" t="s">
        <v>875</v>
      </c>
      <c r="O147" s="77">
        <v>515965</v>
      </c>
      <c r="P147" s="64"/>
    </row>
    <row r="148" spans="11:16" ht="24" x14ac:dyDescent="0.25">
      <c r="K148" s="53"/>
      <c r="L148" s="54" t="s">
        <v>876</v>
      </c>
      <c r="M148" s="64"/>
      <c r="N148" s="64"/>
      <c r="O148" s="78"/>
      <c r="P148" s="79"/>
    </row>
    <row r="149" spans="11:16" x14ac:dyDescent="0.25">
      <c r="K149" s="50">
        <v>44470</v>
      </c>
      <c r="L149" s="51" t="s">
        <v>241</v>
      </c>
      <c r="M149" s="63" t="s">
        <v>359</v>
      </c>
      <c r="N149" s="59" t="s">
        <v>877</v>
      </c>
      <c r="O149" s="77">
        <v>23800</v>
      </c>
      <c r="P149" s="64"/>
    </row>
    <row r="150" spans="11:16" x14ac:dyDescent="0.25">
      <c r="K150" s="53"/>
      <c r="L150" s="54" t="s">
        <v>878</v>
      </c>
      <c r="M150" s="64"/>
      <c r="N150" s="64"/>
      <c r="O150" s="78"/>
      <c r="P150" s="79"/>
    </row>
    <row r="151" spans="11:16" x14ac:dyDescent="0.25">
      <c r="K151" s="50">
        <v>44515</v>
      </c>
      <c r="L151" s="51" t="s">
        <v>241</v>
      </c>
      <c r="M151" s="63" t="s">
        <v>359</v>
      </c>
      <c r="N151" s="59" t="s">
        <v>879</v>
      </c>
      <c r="O151" s="77">
        <v>787241</v>
      </c>
      <c r="P151" s="64"/>
    </row>
    <row r="152" spans="11:16" x14ac:dyDescent="0.25">
      <c r="K152" s="53"/>
      <c r="L152" s="54" t="s">
        <v>880</v>
      </c>
      <c r="M152" s="64"/>
      <c r="N152" s="64"/>
      <c r="O152" s="78"/>
      <c r="P152" s="79"/>
    </row>
    <row r="153" spans="11:16" x14ac:dyDescent="0.25">
      <c r="K153" s="110">
        <v>44656</v>
      </c>
      <c r="L153" s="4" t="s">
        <v>1224</v>
      </c>
      <c r="M153" s="64"/>
      <c r="N153" s="64"/>
      <c r="O153" s="112">
        <v>118900</v>
      </c>
      <c r="P153" s="79"/>
    </row>
    <row r="154" spans="11:16" x14ac:dyDescent="0.25">
      <c r="K154" s="110">
        <v>44677</v>
      </c>
      <c r="L154" s="4" t="s">
        <v>1224</v>
      </c>
      <c r="M154" s="64"/>
      <c r="N154" s="64"/>
      <c r="O154" s="112">
        <v>7207850</v>
      </c>
      <c r="P154" s="79"/>
    </row>
    <row r="155" spans="11:16" x14ac:dyDescent="0.25">
      <c r="K155" s="110">
        <v>44693</v>
      </c>
      <c r="L155" s="4" t="s">
        <v>1224</v>
      </c>
      <c r="M155" s="64"/>
      <c r="N155" s="64"/>
      <c r="O155" s="112">
        <v>512145</v>
      </c>
      <c r="P155" s="79"/>
    </row>
    <row r="156" spans="11:16" x14ac:dyDescent="0.25">
      <c r="K156" s="110">
        <v>44700</v>
      </c>
      <c r="L156" s="4" t="s">
        <v>1224</v>
      </c>
      <c r="M156" s="64"/>
      <c r="N156" s="64"/>
      <c r="O156" s="112">
        <v>23800</v>
      </c>
      <c r="P156" s="79"/>
    </row>
    <row r="157" spans="11:16" x14ac:dyDescent="0.25">
      <c r="K157" s="110">
        <v>44702</v>
      </c>
      <c r="L157" s="4" t="s">
        <v>1224</v>
      </c>
      <c r="M157" s="64"/>
      <c r="N157" s="64"/>
      <c r="O157" s="112">
        <v>140386</v>
      </c>
      <c r="P157" s="79"/>
    </row>
    <row r="158" spans="11:16" x14ac:dyDescent="0.25">
      <c r="K158" s="110">
        <v>44711</v>
      </c>
      <c r="L158" s="4" t="s">
        <v>1224</v>
      </c>
      <c r="M158" s="64"/>
      <c r="N158" s="64"/>
      <c r="O158" s="112">
        <v>4785800</v>
      </c>
      <c r="P158" s="79"/>
    </row>
    <row r="159" spans="11:16" x14ac:dyDescent="0.25">
      <c r="K159" s="110">
        <v>44771</v>
      </c>
      <c r="L159" s="4" t="s">
        <v>1242</v>
      </c>
      <c r="M159" s="64"/>
      <c r="N159" s="64"/>
      <c r="O159" s="119">
        <v>10340</v>
      </c>
      <c r="P159" s="79"/>
    </row>
    <row r="160" spans="11:16" x14ac:dyDescent="0.25">
      <c r="K160" s="110">
        <v>44771</v>
      </c>
      <c r="L160" s="4" t="s">
        <v>1243</v>
      </c>
      <c r="M160" s="64"/>
      <c r="N160" s="64"/>
      <c r="O160" s="119">
        <v>27500</v>
      </c>
      <c r="P160" s="79"/>
    </row>
    <row r="161" spans="11:16" x14ac:dyDescent="0.25">
      <c r="K161" s="110">
        <v>44805</v>
      </c>
      <c r="L161" s="4" t="s">
        <v>1243</v>
      </c>
      <c r="M161" s="64"/>
      <c r="N161" s="64"/>
      <c r="O161" s="119">
        <v>63080</v>
      </c>
      <c r="P161" s="79"/>
    </row>
    <row r="162" spans="11:16" x14ac:dyDescent="0.25">
      <c r="K162" s="127">
        <v>44890</v>
      </c>
      <c r="L162" s="128" t="s">
        <v>1255</v>
      </c>
      <c r="M162" s="64"/>
      <c r="N162" s="64"/>
      <c r="O162" s="129">
        <v>10497627</v>
      </c>
      <c r="P162" s="79"/>
    </row>
    <row r="163" spans="11:16" x14ac:dyDescent="0.25">
      <c r="K163" s="127">
        <v>44902</v>
      </c>
      <c r="L163" s="128" t="s">
        <v>1255</v>
      </c>
      <c r="M163" s="64"/>
      <c r="N163" s="64"/>
      <c r="O163" s="129">
        <v>2588711</v>
      </c>
      <c r="P163" s="79"/>
    </row>
    <row r="164" spans="11:16" x14ac:dyDescent="0.25">
      <c r="K164" s="127">
        <v>44924</v>
      </c>
      <c r="L164" s="128" t="s">
        <v>1255</v>
      </c>
      <c r="M164" s="64"/>
      <c r="N164" s="64"/>
      <c r="O164" s="129">
        <v>2508288</v>
      </c>
      <c r="P164" s="79"/>
    </row>
    <row r="165" spans="11:16" x14ac:dyDescent="0.25">
      <c r="K165" s="126">
        <v>44930</v>
      </c>
      <c r="L165" s="134" t="s">
        <v>1255</v>
      </c>
      <c r="O165" s="2">
        <v>566100.56999999995</v>
      </c>
      <c r="P165" s="79"/>
    </row>
    <row r="166" spans="11:16" x14ac:dyDescent="0.25">
      <c r="K166" s="126">
        <v>44930</v>
      </c>
      <c r="L166" s="134" t="s">
        <v>1255</v>
      </c>
      <c r="O166" s="2">
        <v>44252.59</v>
      </c>
      <c r="P166" s="79"/>
    </row>
    <row r="167" spans="11:16" x14ac:dyDescent="0.25">
      <c r="K167" s="126">
        <v>44938</v>
      </c>
      <c r="L167" s="134" t="s">
        <v>1255</v>
      </c>
      <c r="O167" s="2">
        <v>134111.79999999999</v>
      </c>
      <c r="P167" s="79"/>
    </row>
    <row r="168" spans="11:16" x14ac:dyDescent="0.25">
      <c r="K168" s="126">
        <v>44951</v>
      </c>
      <c r="L168" s="134" t="s">
        <v>1255</v>
      </c>
      <c r="O168" s="2">
        <v>279050</v>
      </c>
      <c r="P168" s="79"/>
    </row>
    <row r="169" spans="11:16" x14ac:dyDescent="0.25">
      <c r="K169" s="110">
        <v>44995</v>
      </c>
      <c r="L169" s="4" t="s">
        <v>1277</v>
      </c>
      <c r="M169" s="64"/>
      <c r="N169" s="64"/>
      <c r="O169" s="119">
        <v>1006100</v>
      </c>
      <c r="P169" s="79"/>
    </row>
    <row r="170" spans="11:16" x14ac:dyDescent="0.25">
      <c r="K170" s="110">
        <v>44997</v>
      </c>
      <c r="L170" s="4" t="s">
        <v>1278</v>
      </c>
      <c r="M170" s="64"/>
      <c r="N170" s="64"/>
      <c r="O170" s="119">
        <v>599300</v>
      </c>
      <c r="P170" s="79"/>
    </row>
    <row r="171" spans="11:16" x14ac:dyDescent="0.25">
      <c r="K171" s="110" t="s">
        <v>1357</v>
      </c>
      <c r="L171" s="4" t="s">
        <v>1243</v>
      </c>
      <c r="M171" s="64"/>
      <c r="N171" s="64"/>
      <c r="O171" s="119">
        <v>182882</v>
      </c>
      <c r="P171" s="79"/>
    </row>
    <row r="172" spans="11:16" x14ac:dyDescent="0.25">
      <c r="K172" s="110" t="s">
        <v>1370</v>
      </c>
      <c r="L172" s="4" t="s">
        <v>1394</v>
      </c>
      <c r="M172" s="64"/>
      <c r="N172" s="64"/>
      <c r="O172" s="119">
        <v>31920</v>
      </c>
      <c r="P172" s="79"/>
    </row>
    <row r="173" spans="11:16" x14ac:dyDescent="0.25">
      <c r="K173" s="110" t="s">
        <v>1372</v>
      </c>
      <c r="L173" s="4" t="s">
        <v>1395</v>
      </c>
      <c r="M173" s="64"/>
      <c r="N173" s="64"/>
      <c r="O173" s="119">
        <v>59500</v>
      </c>
      <c r="P173" s="79"/>
    </row>
    <row r="174" spans="11:16" x14ac:dyDescent="0.25">
      <c r="K174" s="110" t="s">
        <v>1396</v>
      </c>
      <c r="L174" s="4" t="s">
        <v>1397</v>
      </c>
      <c r="M174" s="64"/>
      <c r="N174" s="64"/>
      <c r="O174" s="119">
        <v>59500</v>
      </c>
      <c r="P174" s="79"/>
    </row>
    <row r="175" spans="11:16" x14ac:dyDescent="0.25">
      <c r="K175" s="4" t="s">
        <v>1466</v>
      </c>
      <c r="L175" s="4" t="s">
        <v>1467</v>
      </c>
      <c r="M175" s="64"/>
      <c r="N175" s="64"/>
      <c r="O175" s="5">
        <v>194738</v>
      </c>
      <c r="P175" s="79"/>
    </row>
    <row r="176" spans="11:16" x14ac:dyDescent="0.25">
      <c r="K176" s="4" t="s">
        <v>1466</v>
      </c>
      <c r="L176" s="4" t="s">
        <v>1467</v>
      </c>
      <c r="M176" s="64"/>
      <c r="N176" s="64"/>
      <c r="O176" s="5">
        <v>142800</v>
      </c>
      <c r="P176" s="79"/>
    </row>
    <row r="177" spans="11:16" x14ac:dyDescent="0.25">
      <c r="K177" s="110"/>
      <c r="L177" s="4"/>
      <c r="M177" s="64"/>
      <c r="N177" s="64"/>
      <c r="O177" s="119"/>
      <c r="P177" s="79"/>
    </row>
    <row r="178" spans="11:16" x14ac:dyDescent="0.25">
      <c r="K178" s="110"/>
      <c r="L178" s="4"/>
      <c r="M178" s="64"/>
      <c r="N178" s="64"/>
      <c r="O178" s="119"/>
      <c r="P178" s="79"/>
    </row>
    <row r="179" spans="11:16" x14ac:dyDescent="0.25">
      <c r="K179" s="110"/>
      <c r="L179" s="4"/>
      <c r="M179" s="64"/>
      <c r="N179" s="64"/>
      <c r="O179" s="119"/>
      <c r="P179" s="79"/>
    </row>
    <row r="180" spans="11:16" x14ac:dyDescent="0.25">
      <c r="K180" s="110"/>
      <c r="L180" s="4"/>
      <c r="M180" s="64"/>
      <c r="N180" s="64"/>
      <c r="O180" s="119"/>
      <c r="P180" s="79"/>
    </row>
    <row r="181" spans="11:16" x14ac:dyDescent="0.25">
      <c r="K181" s="110"/>
      <c r="L181" s="4"/>
      <c r="M181" s="64"/>
      <c r="N181" s="64"/>
      <c r="O181" s="119"/>
      <c r="P181" s="79"/>
    </row>
    <row r="182" spans="11:16" x14ac:dyDescent="0.25">
      <c r="K182" s="110"/>
      <c r="L182" s="4"/>
      <c r="M182" s="64"/>
      <c r="N182" s="64"/>
      <c r="O182" s="119"/>
      <c r="P182" s="79"/>
    </row>
    <row r="183" spans="11:16" x14ac:dyDescent="0.25">
      <c r="K183" s="110"/>
      <c r="L183" s="4"/>
      <c r="M183" s="64"/>
      <c r="N183" s="64"/>
      <c r="O183" s="119"/>
      <c r="P183" s="79"/>
    </row>
    <row r="184" spans="11:16" x14ac:dyDescent="0.25">
      <c r="K184" s="4"/>
      <c r="L184" s="51" t="s">
        <v>603</v>
      </c>
      <c r="M184" s="4"/>
      <c r="N184" s="4"/>
      <c r="O184" s="5">
        <f>ROUND(SUM(O3:O183),0)</f>
        <v>103230444</v>
      </c>
      <c r="P184" s="64"/>
    </row>
    <row r="185" spans="11:16" x14ac:dyDescent="0.25">
      <c r="P185" s="79"/>
    </row>
    <row r="186" spans="11:16" x14ac:dyDescent="0.25">
      <c r="P186" s="64"/>
    </row>
    <row r="187" spans="11:16" x14ac:dyDescent="0.25">
      <c r="P187" s="79"/>
    </row>
    <row r="188" spans="11:16" x14ac:dyDescent="0.25">
      <c r="P188" s="64"/>
    </row>
  </sheetData>
  <mergeCells count="9">
    <mergeCell ref="A60:C60"/>
    <mergeCell ref="K1:P1"/>
    <mergeCell ref="A62:C62"/>
    <mergeCell ref="A1:E1"/>
    <mergeCell ref="B3:B6"/>
    <mergeCell ref="C4:C6"/>
    <mergeCell ref="B7:B10"/>
    <mergeCell ref="C8:C10"/>
    <mergeCell ref="A11:C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47D81-0DA0-43D9-AC19-67996975A8DB}">
  <dimension ref="A2:C616"/>
  <sheetViews>
    <sheetView topLeftCell="A601" workbookViewId="0">
      <selection activeCell="C616" sqref="C616"/>
    </sheetView>
  </sheetViews>
  <sheetFormatPr defaultRowHeight="15" x14ac:dyDescent="0.25"/>
  <cols>
    <col min="1" max="1" width="10.42578125" bestFit="1" customWidth="1"/>
    <col min="2" max="2" width="45.42578125" customWidth="1"/>
    <col min="3" max="3" width="14.85546875" style="2" bestFit="1" customWidth="1"/>
    <col min="4" max="4" width="12.5703125" bestFit="1" customWidth="1"/>
  </cols>
  <sheetData>
    <row r="2" spans="1:3" x14ac:dyDescent="0.25">
      <c r="A2" t="s">
        <v>1</v>
      </c>
      <c r="B2" t="s">
        <v>12</v>
      </c>
      <c r="C2" s="2" t="s">
        <v>2</v>
      </c>
    </row>
    <row r="3" spans="1:3" x14ac:dyDescent="0.25">
      <c r="A3" s="46">
        <v>43234</v>
      </c>
      <c r="B3" s="47" t="s">
        <v>53</v>
      </c>
      <c r="C3" s="57">
        <v>64000</v>
      </c>
    </row>
    <row r="4" spans="1:3" ht="24" x14ac:dyDescent="0.25">
      <c r="A4" s="48"/>
      <c r="B4" s="49" t="s">
        <v>54</v>
      </c>
      <c r="C4" s="58"/>
    </row>
    <row r="5" spans="1:3" x14ac:dyDescent="0.25">
      <c r="A5" s="46">
        <v>43234</v>
      </c>
      <c r="B5" s="47" t="s">
        <v>53</v>
      </c>
      <c r="C5" s="57">
        <v>64000</v>
      </c>
    </row>
    <row r="6" spans="1:3" ht="24" x14ac:dyDescent="0.25">
      <c r="A6" s="48"/>
      <c r="B6" s="49" t="s">
        <v>55</v>
      </c>
      <c r="C6" s="58"/>
    </row>
    <row r="7" spans="1:3" x14ac:dyDescent="0.25">
      <c r="A7" s="46">
        <v>43234</v>
      </c>
      <c r="B7" s="47" t="s">
        <v>53</v>
      </c>
      <c r="C7" s="57">
        <v>64000</v>
      </c>
    </row>
    <row r="8" spans="1:3" ht="24" x14ac:dyDescent="0.25">
      <c r="A8" s="48"/>
      <c r="B8" s="49" t="s">
        <v>56</v>
      </c>
      <c r="C8" s="58"/>
    </row>
    <row r="9" spans="1:3" x14ac:dyDescent="0.25">
      <c r="A9" s="46">
        <v>43234</v>
      </c>
      <c r="B9" s="47" t="s">
        <v>53</v>
      </c>
      <c r="C9" s="57">
        <v>64000</v>
      </c>
    </row>
    <row r="10" spans="1:3" ht="24" x14ac:dyDescent="0.25">
      <c r="A10" s="48"/>
      <c r="B10" s="49" t="s">
        <v>57</v>
      </c>
      <c r="C10" s="58"/>
    </row>
    <row r="11" spans="1:3" x14ac:dyDescent="0.25">
      <c r="A11" s="46">
        <v>43234</v>
      </c>
      <c r="B11" s="47" t="s">
        <v>53</v>
      </c>
      <c r="C11" s="57">
        <v>64000</v>
      </c>
    </row>
    <row r="12" spans="1:3" ht="24" x14ac:dyDescent="0.25">
      <c r="A12" s="48"/>
      <c r="B12" s="49" t="s">
        <v>58</v>
      </c>
      <c r="C12" s="58"/>
    </row>
    <row r="13" spans="1:3" x14ac:dyDescent="0.25">
      <c r="A13" s="46">
        <v>43234</v>
      </c>
      <c r="B13" s="47" t="s">
        <v>53</v>
      </c>
      <c r="C13" s="57">
        <v>64000</v>
      </c>
    </row>
    <row r="14" spans="1:3" ht="24" x14ac:dyDescent="0.25">
      <c r="A14" s="48"/>
      <c r="B14" s="49" t="s">
        <v>59</v>
      </c>
      <c r="C14" s="58"/>
    </row>
    <row r="15" spans="1:3" x14ac:dyDescent="0.25">
      <c r="A15" s="46">
        <v>43234</v>
      </c>
      <c r="B15" s="47" t="s">
        <v>53</v>
      </c>
      <c r="C15" s="57">
        <v>64000</v>
      </c>
    </row>
    <row r="16" spans="1:3" ht="24" x14ac:dyDescent="0.25">
      <c r="A16" s="48"/>
      <c r="B16" s="49" t="s">
        <v>60</v>
      </c>
      <c r="C16" s="58"/>
    </row>
    <row r="17" spans="1:3" x14ac:dyDescent="0.25">
      <c r="A17" s="46">
        <v>43234</v>
      </c>
      <c r="B17" s="47" t="s">
        <v>53</v>
      </c>
      <c r="C17" s="57">
        <v>64000</v>
      </c>
    </row>
    <row r="18" spans="1:3" ht="24" x14ac:dyDescent="0.25">
      <c r="A18" s="48"/>
      <c r="B18" s="49" t="s">
        <v>61</v>
      </c>
      <c r="C18" s="58"/>
    </row>
    <row r="19" spans="1:3" x14ac:dyDescent="0.25">
      <c r="A19" s="46">
        <v>43234</v>
      </c>
      <c r="B19" s="47" t="s">
        <v>53</v>
      </c>
      <c r="C19" s="57">
        <v>64000</v>
      </c>
    </row>
    <row r="20" spans="1:3" ht="24" x14ac:dyDescent="0.25">
      <c r="A20" s="48"/>
      <c r="B20" s="49" t="s">
        <v>62</v>
      </c>
      <c r="C20" s="58"/>
    </row>
    <row r="21" spans="1:3" x14ac:dyDescent="0.25">
      <c r="A21" s="46">
        <v>43234</v>
      </c>
      <c r="B21" s="47" t="s">
        <v>53</v>
      </c>
      <c r="C21" s="57">
        <v>64000</v>
      </c>
    </row>
    <row r="22" spans="1:3" ht="24" x14ac:dyDescent="0.25">
      <c r="A22" s="48"/>
      <c r="B22" s="49" t="s">
        <v>63</v>
      </c>
      <c r="C22" s="58"/>
    </row>
    <row r="23" spans="1:3" x14ac:dyDescent="0.25">
      <c r="A23" s="46">
        <v>43234</v>
      </c>
      <c r="B23" s="47" t="s">
        <v>53</v>
      </c>
      <c r="C23" s="57">
        <v>64000</v>
      </c>
    </row>
    <row r="24" spans="1:3" ht="24" x14ac:dyDescent="0.25">
      <c r="A24" s="48"/>
      <c r="B24" s="49" t="s">
        <v>64</v>
      </c>
      <c r="C24" s="58"/>
    </row>
    <row r="25" spans="1:3" x14ac:dyDescent="0.25">
      <c r="A25" s="46">
        <v>43234</v>
      </c>
      <c r="B25" s="47" t="s">
        <v>53</v>
      </c>
      <c r="C25" s="57">
        <v>64000</v>
      </c>
    </row>
    <row r="26" spans="1:3" ht="24" x14ac:dyDescent="0.25">
      <c r="A26" s="48"/>
      <c r="B26" s="49" t="s">
        <v>65</v>
      </c>
      <c r="C26" s="58"/>
    </row>
    <row r="27" spans="1:3" x14ac:dyDescent="0.25">
      <c r="A27" s="46">
        <v>43234</v>
      </c>
      <c r="B27" s="47" t="s">
        <v>53</v>
      </c>
      <c r="C27" s="57">
        <v>64000</v>
      </c>
    </row>
    <row r="28" spans="1:3" ht="24" x14ac:dyDescent="0.25">
      <c r="A28" s="48"/>
      <c r="B28" s="49" t="s">
        <v>66</v>
      </c>
      <c r="C28" s="58"/>
    </row>
    <row r="29" spans="1:3" x14ac:dyDescent="0.25">
      <c r="A29" s="46">
        <v>43234</v>
      </c>
      <c r="B29" s="47" t="s">
        <v>53</v>
      </c>
      <c r="C29" s="57">
        <v>64000</v>
      </c>
    </row>
    <row r="30" spans="1:3" ht="24" x14ac:dyDescent="0.25">
      <c r="A30" s="48"/>
      <c r="B30" s="49" t="s">
        <v>67</v>
      </c>
      <c r="C30" s="58"/>
    </row>
    <row r="31" spans="1:3" x14ac:dyDescent="0.25">
      <c r="A31" s="46">
        <v>43234</v>
      </c>
      <c r="B31" s="47" t="s">
        <v>53</v>
      </c>
      <c r="C31" s="57">
        <v>64000</v>
      </c>
    </row>
    <row r="32" spans="1:3" ht="24" x14ac:dyDescent="0.25">
      <c r="A32" s="48"/>
      <c r="B32" s="49" t="s">
        <v>68</v>
      </c>
      <c r="C32" s="58"/>
    </row>
    <row r="33" spans="1:3" x14ac:dyDescent="0.25">
      <c r="A33" s="46">
        <v>43234</v>
      </c>
      <c r="B33" s="47" t="s">
        <v>53</v>
      </c>
      <c r="C33" s="57">
        <v>64000</v>
      </c>
    </row>
    <row r="34" spans="1:3" ht="24" x14ac:dyDescent="0.25">
      <c r="A34" s="48"/>
      <c r="B34" s="49" t="s">
        <v>69</v>
      </c>
      <c r="C34" s="58"/>
    </row>
    <row r="35" spans="1:3" x14ac:dyDescent="0.25">
      <c r="A35" s="46">
        <v>43234</v>
      </c>
      <c r="B35" s="47" t="s">
        <v>53</v>
      </c>
      <c r="C35" s="57">
        <v>64000</v>
      </c>
    </row>
    <row r="36" spans="1:3" ht="24" x14ac:dyDescent="0.25">
      <c r="A36" s="48"/>
      <c r="B36" s="49" t="s">
        <v>70</v>
      </c>
      <c r="C36" s="58"/>
    </row>
    <row r="37" spans="1:3" x14ac:dyDescent="0.25">
      <c r="A37" s="46">
        <v>43234</v>
      </c>
      <c r="B37" s="47" t="s">
        <v>53</v>
      </c>
      <c r="C37" s="57">
        <v>64000</v>
      </c>
    </row>
    <row r="38" spans="1:3" ht="24" x14ac:dyDescent="0.25">
      <c r="A38" s="48"/>
      <c r="B38" s="49" t="s">
        <v>71</v>
      </c>
      <c r="C38" s="58"/>
    </row>
    <row r="39" spans="1:3" x14ac:dyDescent="0.25">
      <c r="A39" s="46">
        <v>43234</v>
      </c>
      <c r="B39" s="47" t="s">
        <v>53</v>
      </c>
      <c r="C39" s="57">
        <v>64000</v>
      </c>
    </row>
    <row r="40" spans="1:3" ht="24" x14ac:dyDescent="0.25">
      <c r="A40" s="48"/>
      <c r="B40" s="49" t="s">
        <v>72</v>
      </c>
      <c r="C40" s="58"/>
    </row>
    <row r="41" spans="1:3" x14ac:dyDescent="0.25">
      <c r="A41" s="46">
        <v>43236</v>
      </c>
      <c r="B41" s="47" t="s">
        <v>53</v>
      </c>
      <c r="C41" s="57">
        <v>64000</v>
      </c>
    </row>
    <row r="42" spans="1:3" ht="24" x14ac:dyDescent="0.25">
      <c r="A42" s="48"/>
      <c r="B42" s="49" t="s">
        <v>73</v>
      </c>
      <c r="C42" s="58"/>
    </row>
    <row r="43" spans="1:3" x14ac:dyDescent="0.25">
      <c r="A43" s="46">
        <v>43326</v>
      </c>
      <c r="B43" s="47" t="s">
        <v>53</v>
      </c>
      <c r="C43" s="57">
        <v>96000</v>
      </c>
    </row>
    <row r="44" spans="1:3" ht="24" x14ac:dyDescent="0.25">
      <c r="A44" s="48"/>
      <c r="B44" s="49" t="s">
        <v>74</v>
      </c>
      <c r="C44" s="58"/>
    </row>
    <row r="45" spans="1:3" x14ac:dyDescent="0.25">
      <c r="A45" s="46">
        <v>43326</v>
      </c>
      <c r="B45" s="47" t="s">
        <v>53</v>
      </c>
      <c r="C45" s="57">
        <v>96000</v>
      </c>
    </row>
    <row r="46" spans="1:3" x14ac:dyDescent="0.25">
      <c r="A46" s="48"/>
      <c r="B46" s="49" t="s">
        <v>75</v>
      </c>
      <c r="C46" s="58"/>
    </row>
    <row r="47" spans="1:3" x14ac:dyDescent="0.25">
      <c r="A47" s="46">
        <v>43326</v>
      </c>
      <c r="B47" s="47" t="s">
        <v>53</v>
      </c>
      <c r="C47" s="57">
        <v>96000</v>
      </c>
    </row>
    <row r="48" spans="1:3" x14ac:dyDescent="0.25">
      <c r="A48" s="48"/>
      <c r="B48" s="49" t="s">
        <v>76</v>
      </c>
      <c r="C48" s="58"/>
    </row>
    <row r="49" spans="1:3" x14ac:dyDescent="0.25">
      <c r="A49" s="46">
        <v>43326</v>
      </c>
      <c r="B49" s="47" t="s">
        <v>53</v>
      </c>
      <c r="C49" s="57">
        <v>96000</v>
      </c>
    </row>
    <row r="50" spans="1:3" x14ac:dyDescent="0.25">
      <c r="A50" s="48"/>
      <c r="B50" s="49" t="s">
        <v>77</v>
      </c>
      <c r="C50" s="58"/>
    </row>
    <row r="51" spans="1:3" x14ac:dyDescent="0.25">
      <c r="A51" s="46">
        <v>43326</v>
      </c>
      <c r="B51" s="47" t="s">
        <v>53</v>
      </c>
      <c r="C51" s="57">
        <v>96000</v>
      </c>
    </row>
    <row r="52" spans="1:3" x14ac:dyDescent="0.25">
      <c r="A52" s="48"/>
      <c r="B52" s="49" t="s">
        <v>78</v>
      </c>
      <c r="C52" s="58"/>
    </row>
    <row r="53" spans="1:3" x14ac:dyDescent="0.25">
      <c r="A53" s="46">
        <v>43326</v>
      </c>
      <c r="B53" s="47" t="s">
        <v>53</v>
      </c>
      <c r="C53" s="57">
        <v>96000</v>
      </c>
    </row>
    <row r="54" spans="1:3" x14ac:dyDescent="0.25">
      <c r="A54" s="48"/>
      <c r="B54" s="49" t="s">
        <v>79</v>
      </c>
      <c r="C54" s="58"/>
    </row>
    <row r="55" spans="1:3" x14ac:dyDescent="0.25">
      <c r="A55" s="46">
        <v>43326</v>
      </c>
      <c r="B55" s="47" t="s">
        <v>53</v>
      </c>
      <c r="C55" s="57">
        <v>96000</v>
      </c>
    </row>
    <row r="56" spans="1:3" x14ac:dyDescent="0.25">
      <c r="A56" s="48"/>
      <c r="B56" s="49" t="s">
        <v>80</v>
      </c>
      <c r="C56" s="58"/>
    </row>
    <row r="57" spans="1:3" x14ac:dyDescent="0.25">
      <c r="A57" s="46">
        <v>43326</v>
      </c>
      <c r="B57" s="47" t="s">
        <v>53</v>
      </c>
      <c r="C57" s="57">
        <v>96000</v>
      </c>
    </row>
    <row r="58" spans="1:3" x14ac:dyDescent="0.25">
      <c r="A58" s="48"/>
      <c r="B58" s="49" t="s">
        <v>81</v>
      </c>
      <c r="C58" s="58"/>
    </row>
    <row r="59" spans="1:3" x14ac:dyDescent="0.25">
      <c r="A59" s="46">
        <v>43326</v>
      </c>
      <c r="B59" s="47" t="s">
        <v>53</v>
      </c>
      <c r="C59" s="57">
        <v>96000</v>
      </c>
    </row>
    <row r="60" spans="1:3" x14ac:dyDescent="0.25">
      <c r="A60" s="48"/>
      <c r="B60" s="49" t="s">
        <v>82</v>
      </c>
      <c r="C60" s="58"/>
    </row>
    <row r="61" spans="1:3" x14ac:dyDescent="0.25">
      <c r="A61" s="46">
        <v>43326</v>
      </c>
      <c r="B61" s="47" t="s">
        <v>53</v>
      </c>
      <c r="C61" s="57">
        <v>96000</v>
      </c>
    </row>
    <row r="62" spans="1:3" x14ac:dyDescent="0.25">
      <c r="A62" s="48"/>
      <c r="B62" s="49" t="s">
        <v>83</v>
      </c>
      <c r="C62" s="58"/>
    </row>
    <row r="63" spans="1:3" x14ac:dyDescent="0.25">
      <c r="A63" s="46">
        <v>43326</v>
      </c>
      <c r="B63" s="47" t="s">
        <v>53</v>
      </c>
      <c r="C63" s="57">
        <v>96000</v>
      </c>
    </row>
    <row r="64" spans="1:3" x14ac:dyDescent="0.25">
      <c r="A64" s="48"/>
      <c r="B64" s="49" t="s">
        <v>84</v>
      </c>
      <c r="C64" s="58"/>
    </row>
    <row r="65" spans="1:3" x14ac:dyDescent="0.25">
      <c r="A65" s="46">
        <v>43326</v>
      </c>
      <c r="B65" s="47" t="s">
        <v>53</v>
      </c>
      <c r="C65" s="57">
        <v>96000</v>
      </c>
    </row>
    <row r="66" spans="1:3" x14ac:dyDescent="0.25">
      <c r="A66" s="48"/>
      <c r="B66" s="49" t="s">
        <v>85</v>
      </c>
      <c r="C66" s="58"/>
    </row>
    <row r="67" spans="1:3" x14ac:dyDescent="0.25">
      <c r="A67" s="46">
        <v>43326</v>
      </c>
      <c r="B67" s="47" t="s">
        <v>53</v>
      </c>
      <c r="C67" s="57">
        <v>96000</v>
      </c>
    </row>
    <row r="68" spans="1:3" x14ac:dyDescent="0.25">
      <c r="A68" s="48"/>
      <c r="B68" s="49" t="s">
        <v>86</v>
      </c>
      <c r="C68" s="58"/>
    </row>
    <row r="69" spans="1:3" x14ac:dyDescent="0.25">
      <c r="A69" s="46">
        <v>43326</v>
      </c>
      <c r="B69" s="47" t="s">
        <v>53</v>
      </c>
      <c r="C69" s="57">
        <v>96000</v>
      </c>
    </row>
    <row r="70" spans="1:3" x14ac:dyDescent="0.25">
      <c r="A70" s="48"/>
      <c r="B70" s="49" t="s">
        <v>87</v>
      </c>
      <c r="C70" s="58"/>
    </row>
    <row r="71" spans="1:3" x14ac:dyDescent="0.25">
      <c r="A71" s="46">
        <v>43326</v>
      </c>
      <c r="B71" s="47" t="s">
        <v>53</v>
      </c>
      <c r="C71" s="57">
        <v>96000</v>
      </c>
    </row>
    <row r="72" spans="1:3" x14ac:dyDescent="0.25">
      <c r="A72" s="48"/>
      <c r="B72" s="49" t="s">
        <v>88</v>
      </c>
      <c r="C72" s="58"/>
    </row>
    <row r="73" spans="1:3" x14ac:dyDescent="0.25">
      <c r="A73" s="46">
        <v>43326</v>
      </c>
      <c r="B73" s="47" t="s">
        <v>53</v>
      </c>
      <c r="C73" s="57">
        <v>96000</v>
      </c>
    </row>
    <row r="74" spans="1:3" x14ac:dyDescent="0.25">
      <c r="A74" s="48"/>
      <c r="B74" s="49" t="s">
        <v>89</v>
      </c>
      <c r="C74" s="58"/>
    </row>
    <row r="75" spans="1:3" x14ac:dyDescent="0.25">
      <c r="A75" s="46">
        <v>43326</v>
      </c>
      <c r="B75" s="47" t="s">
        <v>53</v>
      </c>
      <c r="C75" s="57">
        <v>96000</v>
      </c>
    </row>
    <row r="76" spans="1:3" x14ac:dyDescent="0.25">
      <c r="A76" s="48"/>
      <c r="B76" s="49" t="s">
        <v>90</v>
      </c>
      <c r="C76" s="58"/>
    </row>
    <row r="77" spans="1:3" x14ac:dyDescent="0.25">
      <c r="A77" s="46">
        <v>43326</v>
      </c>
      <c r="B77" s="47" t="s">
        <v>53</v>
      </c>
      <c r="C77" s="57">
        <v>96000</v>
      </c>
    </row>
    <row r="78" spans="1:3" x14ac:dyDescent="0.25">
      <c r="A78" s="48"/>
      <c r="B78" s="49" t="s">
        <v>91</v>
      </c>
      <c r="C78" s="58"/>
    </row>
    <row r="79" spans="1:3" x14ac:dyDescent="0.25">
      <c r="A79" s="46">
        <v>43326</v>
      </c>
      <c r="B79" s="47" t="s">
        <v>53</v>
      </c>
      <c r="C79" s="57">
        <v>96000</v>
      </c>
    </row>
    <row r="80" spans="1:3" x14ac:dyDescent="0.25">
      <c r="A80" s="48"/>
      <c r="B80" s="49" t="s">
        <v>92</v>
      </c>
      <c r="C80" s="58"/>
    </row>
    <row r="81" spans="1:3" x14ac:dyDescent="0.25">
      <c r="A81" s="46">
        <v>43326</v>
      </c>
      <c r="B81" s="47" t="s">
        <v>53</v>
      </c>
      <c r="C81" s="57">
        <v>96000</v>
      </c>
    </row>
    <row r="82" spans="1:3" x14ac:dyDescent="0.25">
      <c r="A82" s="48"/>
      <c r="B82" s="49" t="s">
        <v>93</v>
      </c>
      <c r="C82" s="58"/>
    </row>
    <row r="83" spans="1:3" x14ac:dyDescent="0.25">
      <c r="A83" s="46">
        <v>43419</v>
      </c>
      <c r="B83" s="47" t="s">
        <v>53</v>
      </c>
      <c r="C83" s="57">
        <v>96000</v>
      </c>
    </row>
    <row r="84" spans="1:3" ht="24" x14ac:dyDescent="0.25">
      <c r="A84" s="48"/>
      <c r="B84" s="49" t="s">
        <v>94</v>
      </c>
      <c r="C84" s="58"/>
    </row>
    <row r="85" spans="1:3" x14ac:dyDescent="0.25">
      <c r="A85" s="46">
        <v>43419</v>
      </c>
      <c r="B85" s="47" t="s">
        <v>53</v>
      </c>
      <c r="C85" s="57">
        <v>96000</v>
      </c>
    </row>
    <row r="86" spans="1:3" ht="24" x14ac:dyDescent="0.25">
      <c r="A86" s="48"/>
      <c r="B86" s="49" t="s">
        <v>95</v>
      </c>
      <c r="C86" s="58"/>
    </row>
    <row r="87" spans="1:3" x14ac:dyDescent="0.25">
      <c r="A87" s="46">
        <v>43419</v>
      </c>
      <c r="B87" s="47" t="s">
        <v>53</v>
      </c>
      <c r="C87" s="57">
        <v>96000</v>
      </c>
    </row>
    <row r="88" spans="1:3" ht="24" x14ac:dyDescent="0.25">
      <c r="A88" s="48"/>
      <c r="B88" s="49" t="s">
        <v>96</v>
      </c>
      <c r="C88" s="58"/>
    </row>
    <row r="89" spans="1:3" x14ac:dyDescent="0.25">
      <c r="A89" s="46">
        <v>43419</v>
      </c>
      <c r="B89" s="47" t="s">
        <v>53</v>
      </c>
      <c r="C89" s="57">
        <v>96000</v>
      </c>
    </row>
    <row r="90" spans="1:3" ht="24" x14ac:dyDescent="0.25">
      <c r="A90" s="48"/>
      <c r="B90" s="49" t="s">
        <v>97</v>
      </c>
      <c r="C90" s="58"/>
    </row>
    <row r="91" spans="1:3" x14ac:dyDescent="0.25">
      <c r="A91" s="46">
        <v>43419</v>
      </c>
      <c r="B91" s="47" t="s">
        <v>53</v>
      </c>
      <c r="C91" s="57">
        <v>96000</v>
      </c>
    </row>
    <row r="92" spans="1:3" ht="24" x14ac:dyDescent="0.25">
      <c r="A92" s="48"/>
      <c r="B92" s="49" t="s">
        <v>98</v>
      </c>
      <c r="C92" s="58"/>
    </row>
    <row r="93" spans="1:3" x14ac:dyDescent="0.25">
      <c r="A93" s="46">
        <v>43419</v>
      </c>
      <c r="B93" s="47" t="s">
        <v>53</v>
      </c>
      <c r="C93" s="57">
        <v>96000</v>
      </c>
    </row>
    <row r="94" spans="1:3" ht="24" x14ac:dyDescent="0.25">
      <c r="A94" s="48"/>
      <c r="B94" s="49" t="s">
        <v>99</v>
      </c>
      <c r="C94" s="58"/>
    </row>
    <row r="95" spans="1:3" x14ac:dyDescent="0.25">
      <c r="A95" s="46">
        <v>43419</v>
      </c>
      <c r="B95" s="47" t="s">
        <v>53</v>
      </c>
      <c r="C95" s="57">
        <v>96000</v>
      </c>
    </row>
    <row r="96" spans="1:3" ht="24" x14ac:dyDescent="0.25">
      <c r="A96" s="48"/>
      <c r="B96" s="49" t="s">
        <v>100</v>
      </c>
      <c r="C96" s="58"/>
    </row>
    <row r="97" spans="1:3" x14ac:dyDescent="0.25">
      <c r="A97" s="46">
        <v>43419</v>
      </c>
      <c r="B97" s="47" t="s">
        <v>53</v>
      </c>
      <c r="C97" s="57">
        <v>96000</v>
      </c>
    </row>
    <row r="98" spans="1:3" ht="24" x14ac:dyDescent="0.25">
      <c r="A98" s="48"/>
      <c r="B98" s="49" t="s">
        <v>101</v>
      </c>
      <c r="C98" s="58"/>
    </row>
    <row r="99" spans="1:3" x14ac:dyDescent="0.25">
      <c r="A99" s="46">
        <v>43419</v>
      </c>
      <c r="B99" s="47" t="s">
        <v>53</v>
      </c>
      <c r="C99" s="57">
        <v>96000</v>
      </c>
    </row>
    <row r="100" spans="1:3" ht="24" x14ac:dyDescent="0.25">
      <c r="A100" s="48"/>
      <c r="B100" s="49" t="s">
        <v>102</v>
      </c>
      <c r="C100" s="58"/>
    </row>
    <row r="101" spans="1:3" x14ac:dyDescent="0.25">
      <c r="A101" s="46">
        <v>43419</v>
      </c>
      <c r="B101" s="47" t="s">
        <v>53</v>
      </c>
      <c r="C101" s="57">
        <v>96000</v>
      </c>
    </row>
    <row r="102" spans="1:3" ht="24" x14ac:dyDescent="0.25">
      <c r="A102" s="48"/>
      <c r="B102" s="49" t="s">
        <v>103</v>
      </c>
      <c r="C102" s="58"/>
    </row>
    <row r="103" spans="1:3" x14ac:dyDescent="0.25">
      <c r="A103" s="46">
        <v>43419</v>
      </c>
      <c r="B103" s="47" t="s">
        <v>53</v>
      </c>
      <c r="C103" s="57">
        <v>96000</v>
      </c>
    </row>
    <row r="104" spans="1:3" ht="24" x14ac:dyDescent="0.25">
      <c r="A104" s="48"/>
      <c r="B104" s="49" t="s">
        <v>104</v>
      </c>
      <c r="C104" s="58"/>
    </row>
    <row r="105" spans="1:3" x14ac:dyDescent="0.25">
      <c r="A105" s="46">
        <v>43419</v>
      </c>
      <c r="B105" s="47" t="s">
        <v>53</v>
      </c>
      <c r="C105" s="57">
        <v>96000</v>
      </c>
    </row>
    <row r="106" spans="1:3" ht="24" x14ac:dyDescent="0.25">
      <c r="A106" s="48"/>
      <c r="B106" s="49" t="s">
        <v>105</v>
      </c>
      <c r="C106" s="58"/>
    </row>
    <row r="107" spans="1:3" x14ac:dyDescent="0.25">
      <c r="A107" s="46">
        <v>43419</v>
      </c>
      <c r="B107" s="47" t="s">
        <v>53</v>
      </c>
      <c r="C107" s="57">
        <v>96000</v>
      </c>
    </row>
    <row r="108" spans="1:3" ht="24" x14ac:dyDescent="0.25">
      <c r="A108" s="48"/>
      <c r="B108" s="49" t="s">
        <v>106</v>
      </c>
      <c r="C108" s="58"/>
    </row>
    <row r="109" spans="1:3" x14ac:dyDescent="0.25">
      <c r="A109" s="46">
        <v>43419</v>
      </c>
      <c r="B109" s="47" t="s">
        <v>53</v>
      </c>
      <c r="C109" s="57">
        <v>96000</v>
      </c>
    </row>
    <row r="110" spans="1:3" ht="24" x14ac:dyDescent="0.25">
      <c r="A110" s="48"/>
      <c r="B110" s="49" t="s">
        <v>107</v>
      </c>
      <c r="C110" s="58"/>
    </row>
    <row r="111" spans="1:3" x14ac:dyDescent="0.25">
      <c r="A111" s="46">
        <v>43419</v>
      </c>
      <c r="B111" s="47" t="s">
        <v>53</v>
      </c>
      <c r="C111" s="57">
        <v>96000</v>
      </c>
    </row>
    <row r="112" spans="1:3" ht="24" x14ac:dyDescent="0.25">
      <c r="A112" s="48"/>
      <c r="B112" s="49" t="s">
        <v>108</v>
      </c>
      <c r="C112" s="58"/>
    </row>
    <row r="113" spans="1:3" x14ac:dyDescent="0.25">
      <c r="A113" s="46">
        <v>43419</v>
      </c>
      <c r="B113" s="47" t="s">
        <v>53</v>
      </c>
      <c r="C113" s="57">
        <v>96000</v>
      </c>
    </row>
    <row r="114" spans="1:3" ht="24" x14ac:dyDescent="0.25">
      <c r="A114" s="48"/>
      <c r="B114" s="49" t="s">
        <v>109</v>
      </c>
      <c r="C114" s="58"/>
    </row>
    <row r="115" spans="1:3" x14ac:dyDescent="0.25">
      <c r="A115" s="46">
        <v>43419</v>
      </c>
      <c r="B115" s="47" t="s">
        <v>53</v>
      </c>
      <c r="C115" s="57">
        <v>96000</v>
      </c>
    </row>
    <row r="116" spans="1:3" ht="24" x14ac:dyDescent="0.25">
      <c r="A116" s="48"/>
      <c r="B116" s="49" t="s">
        <v>110</v>
      </c>
      <c r="C116" s="58"/>
    </row>
    <row r="117" spans="1:3" x14ac:dyDescent="0.25">
      <c r="A117" s="46">
        <v>43419</v>
      </c>
      <c r="B117" s="47" t="s">
        <v>53</v>
      </c>
      <c r="C117" s="57">
        <v>96000</v>
      </c>
    </row>
    <row r="118" spans="1:3" ht="24" x14ac:dyDescent="0.25">
      <c r="A118" s="48"/>
      <c r="B118" s="49" t="s">
        <v>111</v>
      </c>
      <c r="C118" s="58"/>
    </row>
    <row r="119" spans="1:3" x14ac:dyDescent="0.25">
      <c r="A119" s="46">
        <v>43419</v>
      </c>
      <c r="B119" s="47" t="s">
        <v>53</v>
      </c>
      <c r="C119" s="57">
        <v>96000</v>
      </c>
    </row>
    <row r="120" spans="1:3" ht="24" x14ac:dyDescent="0.25">
      <c r="A120" s="48"/>
      <c r="B120" s="49" t="s">
        <v>112</v>
      </c>
      <c r="C120" s="58"/>
    </row>
    <row r="121" spans="1:3" x14ac:dyDescent="0.25">
      <c r="A121" s="46">
        <v>43419</v>
      </c>
      <c r="B121" s="47" t="s">
        <v>53</v>
      </c>
      <c r="C121" s="57">
        <v>96000</v>
      </c>
    </row>
    <row r="122" spans="1:3" ht="24" x14ac:dyDescent="0.25">
      <c r="A122" s="48"/>
      <c r="B122" s="49" t="s">
        <v>113</v>
      </c>
      <c r="C122" s="58"/>
    </row>
    <row r="123" spans="1:3" x14ac:dyDescent="0.25">
      <c r="A123" s="46">
        <v>43511</v>
      </c>
      <c r="B123" s="47" t="s">
        <v>53</v>
      </c>
      <c r="C123" s="57">
        <v>96000</v>
      </c>
    </row>
    <row r="124" spans="1:3" ht="24" x14ac:dyDescent="0.25">
      <c r="A124" s="48"/>
      <c r="B124" s="49" t="s">
        <v>114</v>
      </c>
      <c r="C124" s="58"/>
    </row>
    <row r="125" spans="1:3" x14ac:dyDescent="0.25">
      <c r="A125" s="46">
        <v>43511</v>
      </c>
      <c r="B125" s="47" t="s">
        <v>53</v>
      </c>
      <c r="C125" s="57">
        <v>96000</v>
      </c>
    </row>
    <row r="126" spans="1:3" ht="24" x14ac:dyDescent="0.25">
      <c r="A126" s="48"/>
      <c r="B126" s="49" t="s">
        <v>115</v>
      </c>
      <c r="C126" s="58"/>
    </row>
    <row r="127" spans="1:3" x14ac:dyDescent="0.25">
      <c r="A127" s="46">
        <v>43511</v>
      </c>
      <c r="B127" s="47" t="s">
        <v>53</v>
      </c>
      <c r="C127" s="57">
        <v>96000</v>
      </c>
    </row>
    <row r="128" spans="1:3" x14ac:dyDescent="0.25">
      <c r="A128" s="48"/>
      <c r="B128" s="49" t="s">
        <v>116</v>
      </c>
      <c r="C128" s="58"/>
    </row>
    <row r="129" spans="1:3" x14ac:dyDescent="0.25">
      <c r="A129" s="46">
        <v>43511</v>
      </c>
      <c r="B129" s="47" t="s">
        <v>53</v>
      </c>
      <c r="C129" s="57">
        <v>96000</v>
      </c>
    </row>
    <row r="130" spans="1:3" ht="24" x14ac:dyDescent="0.25">
      <c r="A130" s="48"/>
      <c r="B130" s="49" t="s">
        <v>117</v>
      </c>
      <c r="C130" s="58"/>
    </row>
    <row r="131" spans="1:3" x14ac:dyDescent="0.25">
      <c r="A131" s="46">
        <v>43511</v>
      </c>
      <c r="B131" s="47" t="s">
        <v>53</v>
      </c>
      <c r="C131" s="57">
        <v>96000</v>
      </c>
    </row>
    <row r="132" spans="1:3" x14ac:dyDescent="0.25">
      <c r="A132" s="48"/>
      <c r="B132" s="49" t="s">
        <v>118</v>
      </c>
      <c r="C132" s="58"/>
    </row>
    <row r="133" spans="1:3" x14ac:dyDescent="0.25">
      <c r="A133" s="46">
        <v>43511</v>
      </c>
      <c r="B133" s="47" t="s">
        <v>53</v>
      </c>
      <c r="C133" s="57">
        <v>96000</v>
      </c>
    </row>
    <row r="134" spans="1:3" x14ac:dyDescent="0.25">
      <c r="A134" s="48"/>
      <c r="B134" s="49" t="s">
        <v>119</v>
      </c>
      <c r="C134" s="58"/>
    </row>
    <row r="135" spans="1:3" x14ac:dyDescent="0.25">
      <c r="A135" s="46">
        <v>43511</v>
      </c>
      <c r="B135" s="47" t="s">
        <v>53</v>
      </c>
      <c r="C135" s="57">
        <v>96000</v>
      </c>
    </row>
    <row r="136" spans="1:3" x14ac:dyDescent="0.25">
      <c r="A136" s="48"/>
      <c r="B136" s="49" t="s">
        <v>120</v>
      </c>
      <c r="C136" s="58"/>
    </row>
    <row r="137" spans="1:3" x14ac:dyDescent="0.25">
      <c r="A137" s="46">
        <v>43511</v>
      </c>
      <c r="B137" s="47" t="s">
        <v>53</v>
      </c>
      <c r="C137" s="57">
        <v>96000</v>
      </c>
    </row>
    <row r="138" spans="1:3" ht="24" x14ac:dyDescent="0.25">
      <c r="A138" s="48"/>
      <c r="B138" s="49" t="s">
        <v>121</v>
      </c>
      <c r="C138" s="58"/>
    </row>
    <row r="139" spans="1:3" x14ac:dyDescent="0.25">
      <c r="A139" s="46">
        <v>43511</v>
      </c>
      <c r="B139" s="47" t="s">
        <v>53</v>
      </c>
      <c r="C139" s="57">
        <v>96000</v>
      </c>
    </row>
    <row r="140" spans="1:3" ht="24" x14ac:dyDescent="0.25">
      <c r="A140" s="48"/>
      <c r="B140" s="49" t="s">
        <v>122</v>
      </c>
      <c r="C140" s="58"/>
    </row>
    <row r="141" spans="1:3" x14ac:dyDescent="0.25">
      <c r="A141" s="46">
        <v>43511</v>
      </c>
      <c r="B141" s="47" t="s">
        <v>53</v>
      </c>
      <c r="C141" s="57">
        <v>96000</v>
      </c>
    </row>
    <row r="142" spans="1:3" x14ac:dyDescent="0.25">
      <c r="A142" s="48"/>
      <c r="B142" s="49" t="s">
        <v>123</v>
      </c>
      <c r="C142" s="58"/>
    </row>
    <row r="143" spans="1:3" x14ac:dyDescent="0.25">
      <c r="A143" s="46">
        <v>43511</v>
      </c>
      <c r="B143" s="47" t="s">
        <v>53</v>
      </c>
      <c r="C143" s="57">
        <v>96000</v>
      </c>
    </row>
    <row r="144" spans="1:3" x14ac:dyDescent="0.25">
      <c r="A144" s="48"/>
      <c r="B144" s="49" t="s">
        <v>124</v>
      </c>
      <c r="C144" s="58"/>
    </row>
    <row r="145" spans="1:3" x14ac:dyDescent="0.25">
      <c r="A145" s="46">
        <v>43511</v>
      </c>
      <c r="B145" s="47" t="s">
        <v>53</v>
      </c>
      <c r="C145" s="57">
        <v>96000</v>
      </c>
    </row>
    <row r="146" spans="1:3" x14ac:dyDescent="0.25">
      <c r="A146" s="48"/>
      <c r="B146" s="49" t="s">
        <v>125</v>
      </c>
      <c r="C146" s="58"/>
    </row>
    <row r="147" spans="1:3" x14ac:dyDescent="0.25">
      <c r="A147" s="46">
        <v>43511</v>
      </c>
      <c r="B147" s="47" t="s">
        <v>53</v>
      </c>
      <c r="C147" s="57">
        <v>96000</v>
      </c>
    </row>
    <row r="148" spans="1:3" x14ac:dyDescent="0.25">
      <c r="A148" s="48"/>
      <c r="B148" s="49" t="s">
        <v>126</v>
      </c>
      <c r="C148" s="58"/>
    </row>
    <row r="149" spans="1:3" x14ac:dyDescent="0.25">
      <c r="A149" s="46">
        <v>43511</v>
      </c>
      <c r="B149" s="47" t="s">
        <v>53</v>
      </c>
      <c r="C149" s="57">
        <v>96000</v>
      </c>
    </row>
    <row r="150" spans="1:3" x14ac:dyDescent="0.25">
      <c r="A150" s="48"/>
      <c r="B150" s="49" t="s">
        <v>127</v>
      </c>
      <c r="C150" s="58"/>
    </row>
    <row r="151" spans="1:3" x14ac:dyDescent="0.25">
      <c r="A151" s="46">
        <v>43511</v>
      </c>
      <c r="B151" s="47" t="s">
        <v>53</v>
      </c>
      <c r="C151" s="57">
        <v>96000</v>
      </c>
    </row>
    <row r="152" spans="1:3" x14ac:dyDescent="0.25">
      <c r="A152" s="48"/>
      <c r="B152" s="49" t="s">
        <v>128</v>
      </c>
      <c r="C152" s="58"/>
    </row>
    <row r="153" spans="1:3" x14ac:dyDescent="0.25">
      <c r="A153" s="46">
        <v>43511</v>
      </c>
      <c r="B153" s="47" t="s">
        <v>53</v>
      </c>
      <c r="C153" s="57">
        <v>96000</v>
      </c>
    </row>
    <row r="154" spans="1:3" x14ac:dyDescent="0.25">
      <c r="A154" s="48"/>
      <c r="B154" s="49" t="s">
        <v>129</v>
      </c>
      <c r="C154" s="58"/>
    </row>
    <row r="155" spans="1:3" x14ac:dyDescent="0.25">
      <c r="A155" s="46">
        <v>43511</v>
      </c>
      <c r="B155" s="47" t="s">
        <v>53</v>
      </c>
      <c r="C155" s="57">
        <v>96000</v>
      </c>
    </row>
    <row r="156" spans="1:3" x14ac:dyDescent="0.25">
      <c r="A156" s="48"/>
      <c r="B156" s="49" t="s">
        <v>130</v>
      </c>
      <c r="C156" s="58"/>
    </row>
    <row r="157" spans="1:3" x14ac:dyDescent="0.25">
      <c r="A157" s="46">
        <v>43511</v>
      </c>
      <c r="B157" s="47" t="s">
        <v>53</v>
      </c>
      <c r="C157" s="57">
        <v>96000</v>
      </c>
    </row>
    <row r="158" spans="1:3" x14ac:dyDescent="0.25">
      <c r="A158" s="48"/>
      <c r="B158" s="49" t="s">
        <v>131</v>
      </c>
      <c r="C158" s="58"/>
    </row>
    <row r="159" spans="1:3" x14ac:dyDescent="0.25">
      <c r="A159" s="46">
        <v>43511</v>
      </c>
      <c r="B159" s="47" t="s">
        <v>53</v>
      </c>
      <c r="C159" s="57">
        <v>96000</v>
      </c>
    </row>
    <row r="160" spans="1:3" x14ac:dyDescent="0.25">
      <c r="A160" s="48"/>
      <c r="B160" s="49" t="s">
        <v>132</v>
      </c>
      <c r="C160" s="58"/>
    </row>
    <row r="161" spans="1:3" x14ac:dyDescent="0.25">
      <c r="A161" s="46">
        <v>43511</v>
      </c>
      <c r="B161" s="47" t="s">
        <v>53</v>
      </c>
      <c r="C161" s="57">
        <v>96000</v>
      </c>
    </row>
    <row r="162" spans="1:3" x14ac:dyDescent="0.25">
      <c r="A162" s="48"/>
      <c r="B162" s="49" t="s">
        <v>133</v>
      </c>
      <c r="C162" s="58"/>
    </row>
    <row r="163" spans="1:3" x14ac:dyDescent="0.25">
      <c r="A163" s="46">
        <v>43599</v>
      </c>
      <c r="B163" s="47" t="s">
        <v>53</v>
      </c>
      <c r="C163" s="57">
        <v>99000</v>
      </c>
    </row>
    <row r="164" spans="1:3" ht="24" x14ac:dyDescent="0.25">
      <c r="A164" s="48"/>
      <c r="B164" s="49" t="s">
        <v>134</v>
      </c>
      <c r="C164" s="58"/>
    </row>
    <row r="165" spans="1:3" x14ac:dyDescent="0.25">
      <c r="A165" s="46">
        <v>43599</v>
      </c>
      <c r="B165" s="47" t="s">
        <v>53</v>
      </c>
      <c r="C165" s="57">
        <v>99000</v>
      </c>
    </row>
    <row r="166" spans="1:3" ht="24" x14ac:dyDescent="0.25">
      <c r="A166" s="48"/>
      <c r="B166" s="49" t="s">
        <v>135</v>
      </c>
      <c r="C166" s="58"/>
    </row>
    <row r="167" spans="1:3" x14ac:dyDescent="0.25">
      <c r="A167" s="46">
        <v>43599</v>
      </c>
      <c r="B167" s="47" t="s">
        <v>53</v>
      </c>
      <c r="C167" s="57">
        <v>99000</v>
      </c>
    </row>
    <row r="168" spans="1:3" ht="24" x14ac:dyDescent="0.25">
      <c r="A168" s="48"/>
      <c r="B168" s="49" t="s">
        <v>136</v>
      </c>
      <c r="C168" s="58"/>
    </row>
    <row r="169" spans="1:3" x14ac:dyDescent="0.25">
      <c r="A169" s="46">
        <v>43599</v>
      </c>
      <c r="B169" s="47" t="s">
        <v>53</v>
      </c>
      <c r="C169" s="57">
        <v>99000</v>
      </c>
    </row>
    <row r="170" spans="1:3" ht="24" x14ac:dyDescent="0.25">
      <c r="A170" s="48"/>
      <c r="B170" s="49" t="s">
        <v>137</v>
      </c>
      <c r="C170" s="58"/>
    </row>
    <row r="171" spans="1:3" x14ac:dyDescent="0.25">
      <c r="A171" s="46">
        <v>43599</v>
      </c>
      <c r="B171" s="47" t="s">
        <v>53</v>
      </c>
      <c r="C171" s="57">
        <v>99000</v>
      </c>
    </row>
    <row r="172" spans="1:3" ht="24" x14ac:dyDescent="0.25">
      <c r="A172" s="48"/>
      <c r="B172" s="49" t="s">
        <v>138</v>
      </c>
      <c r="C172" s="58"/>
    </row>
    <row r="173" spans="1:3" x14ac:dyDescent="0.25">
      <c r="A173" s="46">
        <v>43599</v>
      </c>
      <c r="B173" s="47" t="s">
        <v>53</v>
      </c>
      <c r="C173" s="57">
        <v>99000</v>
      </c>
    </row>
    <row r="174" spans="1:3" ht="24" x14ac:dyDescent="0.25">
      <c r="A174" s="48"/>
      <c r="B174" s="49" t="s">
        <v>139</v>
      </c>
      <c r="C174" s="58"/>
    </row>
    <row r="175" spans="1:3" x14ac:dyDescent="0.25">
      <c r="A175" s="46">
        <v>43599</v>
      </c>
      <c r="B175" s="47" t="s">
        <v>53</v>
      </c>
      <c r="C175" s="57">
        <v>99000</v>
      </c>
    </row>
    <row r="176" spans="1:3" ht="24" x14ac:dyDescent="0.25">
      <c r="A176" s="48"/>
      <c r="B176" s="49" t="s">
        <v>140</v>
      </c>
      <c r="C176" s="58"/>
    </row>
    <row r="177" spans="1:3" x14ac:dyDescent="0.25">
      <c r="A177" s="46">
        <v>43599</v>
      </c>
      <c r="B177" s="47" t="s">
        <v>53</v>
      </c>
      <c r="C177" s="57">
        <v>99000</v>
      </c>
    </row>
    <row r="178" spans="1:3" ht="24" x14ac:dyDescent="0.25">
      <c r="A178" s="48"/>
      <c r="B178" s="49" t="s">
        <v>141</v>
      </c>
      <c r="C178" s="58"/>
    </row>
    <row r="179" spans="1:3" x14ac:dyDescent="0.25">
      <c r="A179" s="46">
        <v>43599</v>
      </c>
      <c r="B179" s="47" t="s">
        <v>53</v>
      </c>
      <c r="C179" s="57">
        <v>99000</v>
      </c>
    </row>
    <row r="180" spans="1:3" ht="24" x14ac:dyDescent="0.25">
      <c r="A180" s="48"/>
      <c r="B180" s="49" t="s">
        <v>142</v>
      </c>
      <c r="C180" s="58"/>
    </row>
    <row r="181" spans="1:3" x14ac:dyDescent="0.25">
      <c r="A181" s="46">
        <v>43599</v>
      </c>
      <c r="B181" s="47" t="s">
        <v>53</v>
      </c>
      <c r="C181" s="57">
        <v>99000</v>
      </c>
    </row>
    <row r="182" spans="1:3" ht="24" x14ac:dyDescent="0.25">
      <c r="A182" s="48"/>
      <c r="B182" s="49" t="s">
        <v>143</v>
      </c>
      <c r="C182" s="58"/>
    </row>
    <row r="183" spans="1:3" x14ac:dyDescent="0.25">
      <c r="A183" s="46">
        <v>43599</v>
      </c>
      <c r="B183" s="47" t="s">
        <v>53</v>
      </c>
      <c r="C183" s="57">
        <v>99000</v>
      </c>
    </row>
    <row r="184" spans="1:3" ht="24" x14ac:dyDescent="0.25">
      <c r="A184" s="48"/>
      <c r="B184" s="49" t="s">
        <v>144</v>
      </c>
      <c r="C184" s="58"/>
    </row>
    <row r="185" spans="1:3" x14ac:dyDescent="0.25">
      <c r="A185" s="46">
        <v>43599</v>
      </c>
      <c r="B185" s="47" t="s">
        <v>53</v>
      </c>
      <c r="C185" s="57">
        <v>99000</v>
      </c>
    </row>
    <row r="186" spans="1:3" x14ac:dyDescent="0.25">
      <c r="A186" s="48"/>
      <c r="B186" s="49" t="s">
        <v>145</v>
      </c>
      <c r="C186" s="58"/>
    </row>
    <row r="187" spans="1:3" x14ac:dyDescent="0.25">
      <c r="A187" s="46">
        <v>43599</v>
      </c>
      <c r="B187" s="47" t="s">
        <v>53</v>
      </c>
      <c r="C187" s="57">
        <v>99000</v>
      </c>
    </row>
    <row r="188" spans="1:3" ht="24" x14ac:dyDescent="0.25">
      <c r="A188" s="48"/>
      <c r="B188" s="49" t="s">
        <v>146</v>
      </c>
      <c r="C188" s="58"/>
    </row>
    <row r="189" spans="1:3" x14ac:dyDescent="0.25">
      <c r="A189" s="46">
        <v>43599</v>
      </c>
      <c r="B189" s="47" t="s">
        <v>53</v>
      </c>
      <c r="C189" s="57">
        <v>99000</v>
      </c>
    </row>
    <row r="190" spans="1:3" ht="24" x14ac:dyDescent="0.25">
      <c r="A190" s="48"/>
      <c r="B190" s="49" t="s">
        <v>147</v>
      </c>
      <c r="C190" s="58"/>
    </row>
    <row r="191" spans="1:3" x14ac:dyDescent="0.25">
      <c r="A191" s="46">
        <v>43599</v>
      </c>
      <c r="B191" s="47" t="s">
        <v>53</v>
      </c>
      <c r="C191" s="57">
        <v>99000</v>
      </c>
    </row>
    <row r="192" spans="1:3" ht="24" x14ac:dyDescent="0.25">
      <c r="A192" s="48"/>
      <c r="B192" s="49" t="s">
        <v>148</v>
      </c>
      <c r="C192" s="58"/>
    </row>
    <row r="193" spans="1:3" x14ac:dyDescent="0.25">
      <c r="A193" s="46">
        <v>43599</v>
      </c>
      <c r="B193" s="47" t="s">
        <v>53</v>
      </c>
      <c r="C193" s="57">
        <v>99000</v>
      </c>
    </row>
    <row r="194" spans="1:3" ht="24" x14ac:dyDescent="0.25">
      <c r="A194" s="48"/>
      <c r="B194" s="49" t="s">
        <v>149</v>
      </c>
      <c r="C194" s="58"/>
    </row>
    <row r="195" spans="1:3" x14ac:dyDescent="0.25">
      <c r="A195" s="46">
        <v>43599</v>
      </c>
      <c r="B195" s="47" t="s">
        <v>53</v>
      </c>
      <c r="C195" s="57">
        <v>99000</v>
      </c>
    </row>
    <row r="196" spans="1:3" ht="24" x14ac:dyDescent="0.25">
      <c r="A196" s="48"/>
      <c r="B196" s="49" t="s">
        <v>150</v>
      </c>
      <c r="C196" s="58"/>
    </row>
    <row r="197" spans="1:3" x14ac:dyDescent="0.25">
      <c r="A197" s="46">
        <v>43599</v>
      </c>
      <c r="B197" s="47" t="s">
        <v>53</v>
      </c>
      <c r="C197" s="57">
        <v>99000</v>
      </c>
    </row>
    <row r="198" spans="1:3" ht="24" x14ac:dyDescent="0.25">
      <c r="A198" s="48"/>
      <c r="B198" s="49" t="s">
        <v>151</v>
      </c>
      <c r="C198" s="58"/>
    </row>
    <row r="199" spans="1:3" x14ac:dyDescent="0.25">
      <c r="A199" s="46">
        <v>43599</v>
      </c>
      <c r="B199" s="47" t="s">
        <v>53</v>
      </c>
      <c r="C199" s="57">
        <v>99000</v>
      </c>
    </row>
    <row r="200" spans="1:3" ht="24" x14ac:dyDescent="0.25">
      <c r="A200" s="48"/>
      <c r="B200" s="49" t="s">
        <v>152</v>
      </c>
      <c r="C200" s="58"/>
    </row>
    <row r="201" spans="1:3" x14ac:dyDescent="0.25">
      <c r="A201" s="46">
        <v>43599</v>
      </c>
      <c r="B201" s="47" t="s">
        <v>53</v>
      </c>
      <c r="C201" s="57">
        <v>99000</v>
      </c>
    </row>
    <row r="202" spans="1:3" ht="24" x14ac:dyDescent="0.25">
      <c r="A202" s="48"/>
      <c r="B202" s="49" t="s">
        <v>153</v>
      </c>
      <c r="C202" s="58"/>
    </row>
    <row r="203" spans="1:3" x14ac:dyDescent="0.25">
      <c r="A203" s="46">
        <v>43687</v>
      </c>
      <c r="B203" s="47" t="s">
        <v>53</v>
      </c>
      <c r="C203" s="57">
        <v>105000</v>
      </c>
    </row>
    <row r="204" spans="1:3" ht="24" x14ac:dyDescent="0.25">
      <c r="A204" s="48"/>
      <c r="B204" s="49" t="s">
        <v>154</v>
      </c>
      <c r="C204" s="58"/>
    </row>
    <row r="205" spans="1:3" x14ac:dyDescent="0.25">
      <c r="A205" s="46">
        <v>43687</v>
      </c>
      <c r="B205" s="47" t="s">
        <v>53</v>
      </c>
      <c r="C205" s="57">
        <v>105000</v>
      </c>
    </row>
    <row r="206" spans="1:3" ht="24" x14ac:dyDescent="0.25">
      <c r="A206" s="48"/>
      <c r="B206" s="49" t="s">
        <v>155</v>
      </c>
      <c r="C206" s="58"/>
    </row>
    <row r="207" spans="1:3" x14ac:dyDescent="0.25">
      <c r="A207" s="46">
        <v>43687</v>
      </c>
      <c r="B207" s="47" t="s">
        <v>53</v>
      </c>
      <c r="C207" s="57">
        <v>105000</v>
      </c>
    </row>
    <row r="208" spans="1:3" ht="24" x14ac:dyDescent="0.25">
      <c r="A208" s="48"/>
      <c r="B208" s="49" t="s">
        <v>156</v>
      </c>
      <c r="C208" s="58"/>
    </row>
    <row r="209" spans="1:3" x14ac:dyDescent="0.25">
      <c r="A209" s="46">
        <v>43687</v>
      </c>
      <c r="B209" s="47" t="s">
        <v>53</v>
      </c>
      <c r="C209" s="57">
        <v>105000</v>
      </c>
    </row>
    <row r="210" spans="1:3" ht="24" x14ac:dyDescent="0.25">
      <c r="A210" s="48"/>
      <c r="B210" s="49" t="s">
        <v>157</v>
      </c>
      <c r="C210" s="58"/>
    </row>
    <row r="211" spans="1:3" x14ac:dyDescent="0.25">
      <c r="A211" s="46">
        <v>43687</v>
      </c>
      <c r="B211" s="47" t="s">
        <v>53</v>
      </c>
      <c r="C211" s="57">
        <v>105000</v>
      </c>
    </row>
    <row r="212" spans="1:3" ht="24" x14ac:dyDescent="0.25">
      <c r="A212" s="48"/>
      <c r="B212" s="49" t="s">
        <v>158</v>
      </c>
      <c r="C212" s="58"/>
    </row>
    <row r="213" spans="1:3" x14ac:dyDescent="0.25">
      <c r="A213" s="46">
        <v>43687</v>
      </c>
      <c r="B213" s="47" t="s">
        <v>53</v>
      </c>
      <c r="C213" s="57">
        <v>105000</v>
      </c>
    </row>
    <row r="214" spans="1:3" ht="24" x14ac:dyDescent="0.25">
      <c r="A214" s="48"/>
      <c r="B214" s="49" t="s">
        <v>159</v>
      </c>
      <c r="C214" s="58"/>
    </row>
    <row r="215" spans="1:3" x14ac:dyDescent="0.25">
      <c r="A215" s="46">
        <v>43687</v>
      </c>
      <c r="B215" s="47" t="s">
        <v>53</v>
      </c>
      <c r="C215" s="57">
        <v>105000</v>
      </c>
    </row>
    <row r="216" spans="1:3" ht="24" x14ac:dyDescent="0.25">
      <c r="A216" s="48"/>
      <c r="B216" s="49" t="s">
        <v>160</v>
      </c>
      <c r="C216" s="58"/>
    </row>
    <row r="217" spans="1:3" x14ac:dyDescent="0.25">
      <c r="A217" s="46">
        <v>43687</v>
      </c>
      <c r="B217" s="47" t="s">
        <v>53</v>
      </c>
      <c r="C217" s="57">
        <v>105000</v>
      </c>
    </row>
    <row r="218" spans="1:3" ht="24" x14ac:dyDescent="0.25">
      <c r="A218" s="48"/>
      <c r="B218" s="49" t="s">
        <v>161</v>
      </c>
      <c r="C218" s="58"/>
    </row>
    <row r="219" spans="1:3" x14ac:dyDescent="0.25">
      <c r="A219" s="46">
        <v>43687</v>
      </c>
      <c r="B219" s="47" t="s">
        <v>53</v>
      </c>
      <c r="C219" s="57">
        <v>105000</v>
      </c>
    </row>
    <row r="220" spans="1:3" ht="24" x14ac:dyDescent="0.25">
      <c r="A220" s="48"/>
      <c r="B220" s="49" t="s">
        <v>162</v>
      </c>
      <c r="C220" s="58"/>
    </row>
    <row r="221" spans="1:3" x14ac:dyDescent="0.25">
      <c r="A221" s="46">
        <v>43687</v>
      </c>
      <c r="B221" s="47" t="s">
        <v>53</v>
      </c>
      <c r="C221" s="57">
        <v>105000</v>
      </c>
    </row>
    <row r="222" spans="1:3" ht="24" x14ac:dyDescent="0.25">
      <c r="A222" s="48"/>
      <c r="B222" s="49" t="s">
        <v>163</v>
      </c>
      <c r="C222" s="58"/>
    </row>
    <row r="223" spans="1:3" x14ac:dyDescent="0.25">
      <c r="A223" s="46">
        <v>43687</v>
      </c>
      <c r="B223" s="47" t="s">
        <v>53</v>
      </c>
      <c r="C223" s="57">
        <v>105000</v>
      </c>
    </row>
    <row r="224" spans="1:3" ht="24" x14ac:dyDescent="0.25">
      <c r="A224" s="48"/>
      <c r="B224" s="49" t="s">
        <v>164</v>
      </c>
      <c r="C224" s="58"/>
    </row>
    <row r="225" spans="1:3" x14ac:dyDescent="0.25">
      <c r="A225" s="46">
        <v>43687</v>
      </c>
      <c r="B225" s="47" t="s">
        <v>53</v>
      </c>
      <c r="C225" s="57">
        <v>105000</v>
      </c>
    </row>
    <row r="226" spans="1:3" ht="24" x14ac:dyDescent="0.25">
      <c r="A226" s="48"/>
      <c r="B226" s="49" t="s">
        <v>165</v>
      </c>
      <c r="C226" s="58"/>
    </row>
    <row r="227" spans="1:3" x14ac:dyDescent="0.25">
      <c r="A227" s="46">
        <v>43687</v>
      </c>
      <c r="B227" s="47" t="s">
        <v>53</v>
      </c>
      <c r="C227" s="57">
        <v>105000</v>
      </c>
    </row>
    <row r="228" spans="1:3" ht="24" x14ac:dyDescent="0.25">
      <c r="A228" s="48"/>
      <c r="B228" s="49" t="s">
        <v>166</v>
      </c>
      <c r="C228" s="58"/>
    </row>
    <row r="229" spans="1:3" x14ac:dyDescent="0.25">
      <c r="A229" s="46">
        <v>43687</v>
      </c>
      <c r="B229" s="47" t="s">
        <v>53</v>
      </c>
      <c r="C229" s="57">
        <v>105000</v>
      </c>
    </row>
    <row r="230" spans="1:3" ht="24" x14ac:dyDescent="0.25">
      <c r="A230" s="48"/>
      <c r="B230" s="49" t="s">
        <v>167</v>
      </c>
      <c r="C230" s="58"/>
    </row>
    <row r="231" spans="1:3" x14ac:dyDescent="0.25">
      <c r="A231" s="46">
        <v>43687</v>
      </c>
      <c r="B231" s="47" t="s">
        <v>53</v>
      </c>
      <c r="C231" s="57">
        <v>105000</v>
      </c>
    </row>
    <row r="232" spans="1:3" ht="24" x14ac:dyDescent="0.25">
      <c r="A232" s="48"/>
      <c r="B232" s="49" t="s">
        <v>168</v>
      </c>
      <c r="C232" s="58"/>
    </row>
    <row r="233" spans="1:3" x14ac:dyDescent="0.25">
      <c r="A233" s="46">
        <v>43687</v>
      </c>
      <c r="B233" s="47" t="s">
        <v>53</v>
      </c>
      <c r="C233" s="57">
        <v>105000</v>
      </c>
    </row>
    <row r="234" spans="1:3" ht="24" x14ac:dyDescent="0.25">
      <c r="A234" s="48"/>
      <c r="B234" s="49" t="s">
        <v>169</v>
      </c>
      <c r="C234" s="58"/>
    </row>
    <row r="235" spans="1:3" x14ac:dyDescent="0.25">
      <c r="A235" s="46">
        <v>43687</v>
      </c>
      <c r="B235" s="47" t="s">
        <v>53</v>
      </c>
      <c r="C235" s="57">
        <v>105000</v>
      </c>
    </row>
    <row r="236" spans="1:3" ht="24" x14ac:dyDescent="0.25">
      <c r="A236" s="48"/>
      <c r="B236" s="49" t="s">
        <v>170</v>
      </c>
      <c r="C236" s="58"/>
    </row>
    <row r="237" spans="1:3" x14ac:dyDescent="0.25">
      <c r="A237" s="46">
        <v>43687</v>
      </c>
      <c r="B237" s="47" t="s">
        <v>53</v>
      </c>
      <c r="C237" s="57">
        <v>105000</v>
      </c>
    </row>
    <row r="238" spans="1:3" ht="24" x14ac:dyDescent="0.25">
      <c r="A238" s="48"/>
      <c r="B238" s="49" t="s">
        <v>171</v>
      </c>
      <c r="C238" s="58"/>
    </row>
    <row r="239" spans="1:3" x14ac:dyDescent="0.25">
      <c r="A239" s="46">
        <v>43687</v>
      </c>
      <c r="B239" s="47" t="s">
        <v>53</v>
      </c>
      <c r="C239" s="57">
        <v>105000</v>
      </c>
    </row>
    <row r="240" spans="1:3" ht="24" x14ac:dyDescent="0.25">
      <c r="A240" s="48"/>
      <c r="B240" s="49" t="s">
        <v>172</v>
      </c>
      <c r="C240" s="58"/>
    </row>
    <row r="241" spans="1:3" x14ac:dyDescent="0.25">
      <c r="A241" s="46">
        <v>43687</v>
      </c>
      <c r="B241" s="47" t="s">
        <v>53</v>
      </c>
      <c r="C241" s="57">
        <v>105000</v>
      </c>
    </row>
    <row r="242" spans="1:3" ht="24" x14ac:dyDescent="0.25">
      <c r="A242" s="48"/>
      <c r="B242" s="49" t="s">
        <v>173</v>
      </c>
      <c r="C242" s="58"/>
    </row>
    <row r="243" spans="1:3" x14ac:dyDescent="0.25">
      <c r="A243" s="46">
        <v>43789</v>
      </c>
      <c r="B243" s="47" t="s">
        <v>53</v>
      </c>
      <c r="C243" s="57">
        <v>102000</v>
      </c>
    </row>
    <row r="244" spans="1:3" ht="24" x14ac:dyDescent="0.25">
      <c r="A244" s="48"/>
      <c r="B244" s="49" t="s">
        <v>174</v>
      </c>
      <c r="C244" s="58"/>
    </row>
    <row r="245" spans="1:3" x14ac:dyDescent="0.25">
      <c r="A245" s="46">
        <v>43789</v>
      </c>
      <c r="B245" s="47" t="s">
        <v>53</v>
      </c>
      <c r="C245" s="57">
        <v>102000</v>
      </c>
    </row>
    <row r="246" spans="1:3" ht="24" x14ac:dyDescent="0.25">
      <c r="A246" s="48"/>
      <c r="B246" s="49" t="s">
        <v>175</v>
      </c>
      <c r="C246" s="58"/>
    </row>
    <row r="247" spans="1:3" x14ac:dyDescent="0.25">
      <c r="A247" s="46">
        <v>43789</v>
      </c>
      <c r="B247" s="47" t="s">
        <v>53</v>
      </c>
      <c r="C247" s="57">
        <v>102000</v>
      </c>
    </row>
    <row r="248" spans="1:3" ht="24" x14ac:dyDescent="0.25">
      <c r="A248" s="48"/>
      <c r="B248" s="49" t="s">
        <v>176</v>
      </c>
      <c r="C248" s="58"/>
    </row>
    <row r="249" spans="1:3" x14ac:dyDescent="0.25">
      <c r="A249" s="46">
        <v>43789</v>
      </c>
      <c r="B249" s="47" t="s">
        <v>53</v>
      </c>
      <c r="C249" s="57">
        <v>102000</v>
      </c>
    </row>
    <row r="250" spans="1:3" ht="24" x14ac:dyDescent="0.25">
      <c r="A250" s="48"/>
      <c r="B250" s="49" t="s">
        <v>177</v>
      </c>
      <c r="C250" s="58"/>
    </row>
    <row r="251" spans="1:3" x14ac:dyDescent="0.25">
      <c r="A251" s="46">
        <v>43789</v>
      </c>
      <c r="B251" s="47" t="s">
        <v>53</v>
      </c>
      <c r="C251" s="57">
        <v>102000</v>
      </c>
    </row>
    <row r="252" spans="1:3" ht="24" x14ac:dyDescent="0.25">
      <c r="A252" s="48"/>
      <c r="B252" s="49" t="s">
        <v>178</v>
      </c>
      <c r="C252" s="58"/>
    </row>
    <row r="253" spans="1:3" x14ac:dyDescent="0.25">
      <c r="A253" s="46">
        <v>43789</v>
      </c>
      <c r="B253" s="47" t="s">
        <v>53</v>
      </c>
      <c r="C253" s="57">
        <v>102000</v>
      </c>
    </row>
    <row r="254" spans="1:3" ht="24" x14ac:dyDescent="0.25">
      <c r="A254" s="48"/>
      <c r="B254" s="49" t="s">
        <v>179</v>
      </c>
      <c r="C254" s="58"/>
    </row>
    <row r="255" spans="1:3" x14ac:dyDescent="0.25">
      <c r="A255" s="46">
        <v>43789</v>
      </c>
      <c r="B255" s="47" t="s">
        <v>53</v>
      </c>
      <c r="C255" s="57">
        <v>102000</v>
      </c>
    </row>
    <row r="256" spans="1:3" ht="24" x14ac:dyDescent="0.25">
      <c r="A256" s="48"/>
      <c r="B256" s="49" t="s">
        <v>180</v>
      </c>
      <c r="C256" s="58"/>
    </row>
    <row r="257" spans="1:3" x14ac:dyDescent="0.25">
      <c r="A257" s="46">
        <v>43789</v>
      </c>
      <c r="B257" s="47" t="s">
        <v>53</v>
      </c>
      <c r="C257" s="57">
        <v>102000</v>
      </c>
    </row>
    <row r="258" spans="1:3" ht="24" x14ac:dyDescent="0.25">
      <c r="A258" s="48"/>
      <c r="B258" s="49" t="s">
        <v>181</v>
      </c>
      <c r="C258" s="58"/>
    </row>
    <row r="259" spans="1:3" x14ac:dyDescent="0.25">
      <c r="A259" s="46">
        <v>43789</v>
      </c>
      <c r="B259" s="47" t="s">
        <v>53</v>
      </c>
      <c r="C259" s="57">
        <v>102000</v>
      </c>
    </row>
    <row r="260" spans="1:3" ht="24" x14ac:dyDescent="0.25">
      <c r="A260" s="48"/>
      <c r="B260" s="49" t="s">
        <v>182</v>
      </c>
      <c r="C260" s="58"/>
    </row>
    <row r="261" spans="1:3" x14ac:dyDescent="0.25">
      <c r="A261" s="46">
        <v>43789</v>
      </c>
      <c r="B261" s="47" t="s">
        <v>53</v>
      </c>
      <c r="C261" s="57">
        <v>102000</v>
      </c>
    </row>
    <row r="262" spans="1:3" ht="24" x14ac:dyDescent="0.25">
      <c r="A262" s="48"/>
      <c r="B262" s="49" t="s">
        <v>183</v>
      </c>
      <c r="C262" s="58"/>
    </row>
    <row r="263" spans="1:3" x14ac:dyDescent="0.25">
      <c r="A263" s="46">
        <v>43789</v>
      </c>
      <c r="B263" s="47" t="s">
        <v>53</v>
      </c>
      <c r="C263" s="57">
        <v>102000</v>
      </c>
    </row>
    <row r="264" spans="1:3" ht="24" x14ac:dyDescent="0.25">
      <c r="A264" s="48"/>
      <c r="B264" s="49" t="s">
        <v>184</v>
      </c>
      <c r="C264" s="58"/>
    </row>
    <row r="265" spans="1:3" x14ac:dyDescent="0.25">
      <c r="A265" s="46">
        <v>43789</v>
      </c>
      <c r="B265" s="47" t="s">
        <v>53</v>
      </c>
      <c r="C265" s="57">
        <v>102000</v>
      </c>
    </row>
    <row r="266" spans="1:3" ht="24" x14ac:dyDescent="0.25">
      <c r="A266" s="48"/>
      <c r="B266" s="49" t="s">
        <v>185</v>
      </c>
      <c r="C266" s="58"/>
    </row>
    <row r="267" spans="1:3" x14ac:dyDescent="0.25">
      <c r="A267" s="46">
        <v>43789</v>
      </c>
      <c r="B267" s="47" t="s">
        <v>53</v>
      </c>
      <c r="C267" s="57">
        <v>102000</v>
      </c>
    </row>
    <row r="268" spans="1:3" ht="24" x14ac:dyDescent="0.25">
      <c r="A268" s="48"/>
      <c r="B268" s="49" t="s">
        <v>186</v>
      </c>
      <c r="C268" s="58"/>
    </row>
    <row r="269" spans="1:3" x14ac:dyDescent="0.25">
      <c r="A269" s="46">
        <v>43789</v>
      </c>
      <c r="B269" s="47" t="s">
        <v>53</v>
      </c>
      <c r="C269" s="57">
        <v>102000</v>
      </c>
    </row>
    <row r="270" spans="1:3" ht="24" x14ac:dyDescent="0.25">
      <c r="A270" s="48"/>
      <c r="B270" s="49" t="s">
        <v>187</v>
      </c>
      <c r="C270" s="58"/>
    </row>
    <row r="271" spans="1:3" x14ac:dyDescent="0.25">
      <c r="A271" s="46">
        <v>43789</v>
      </c>
      <c r="B271" s="47" t="s">
        <v>53</v>
      </c>
      <c r="C271" s="57">
        <v>102000</v>
      </c>
    </row>
    <row r="272" spans="1:3" ht="24" x14ac:dyDescent="0.25">
      <c r="A272" s="48"/>
      <c r="B272" s="49" t="s">
        <v>188</v>
      </c>
      <c r="C272" s="58"/>
    </row>
    <row r="273" spans="1:3" x14ac:dyDescent="0.25">
      <c r="A273" s="46">
        <v>43789</v>
      </c>
      <c r="B273" s="47" t="s">
        <v>53</v>
      </c>
      <c r="C273" s="57">
        <v>102000</v>
      </c>
    </row>
    <row r="274" spans="1:3" ht="24" x14ac:dyDescent="0.25">
      <c r="A274" s="48"/>
      <c r="B274" s="49" t="s">
        <v>189</v>
      </c>
      <c r="C274" s="58"/>
    </row>
    <row r="275" spans="1:3" x14ac:dyDescent="0.25">
      <c r="A275" s="46">
        <v>43789</v>
      </c>
      <c r="B275" s="47" t="s">
        <v>53</v>
      </c>
      <c r="C275" s="57">
        <v>102000</v>
      </c>
    </row>
    <row r="276" spans="1:3" ht="24" x14ac:dyDescent="0.25">
      <c r="A276" s="48"/>
      <c r="B276" s="49" t="s">
        <v>190</v>
      </c>
      <c r="C276" s="58"/>
    </row>
    <row r="277" spans="1:3" x14ac:dyDescent="0.25">
      <c r="A277" s="46">
        <v>43789</v>
      </c>
      <c r="B277" s="47" t="s">
        <v>53</v>
      </c>
      <c r="C277" s="57">
        <v>102000</v>
      </c>
    </row>
    <row r="278" spans="1:3" ht="24" x14ac:dyDescent="0.25">
      <c r="A278" s="48"/>
      <c r="B278" s="49" t="s">
        <v>191</v>
      </c>
      <c r="C278" s="58"/>
    </row>
    <row r="279" spans="1:3" x14ac:dyDescent="0.25">
      <c r="A279" s="46">
        <v>43789</v>
      </c>
      <c r="B279" s="47" t="s">
        <v>53</v>
      </c>
      <c r="C279" s="57">
        <v>102000</v>
      </c>
    </row>
    <row r="280" spans="1:3" ht="24" x14ac:dyDescent="0.25">
      <c r="A280" s="48"/>
      <c r="B280" s="49" t="s">
        <v>192</v>
      </c>
      <c r="C280" s="58"/>
    </row>
    <row r="281" spans="1:3" x14ac:dyDescent="0.25">
      <c r="A281" s="46">
        <v>43789</v>
      </c>
      <c r="B281" s="47" t="s">
        <v>53</v>
      </c>
      <c r="C281" s="57">
        <v>102000</v>
      </c>
    </row>
    <row r="282" spans="1:3" ht="24" x14ac:dyDescent="0.25">
      <c r="A282" s="48"/>
      <c r="B282" s="49" t="s">
        <v>193</v>
      </c>
      <c r="C282" s="58"/>
    </row>
    <row r="283" spans="1:3" x14ac:dyDescent="0.25">
      <c r="A283" s="46">
        <v>43876</v>
      </c>
      <c r="B283" s="47" t="s">
        <v>53</v>
      </c>
      <c r="C283" s="57">
        <v>102000</v>
      </c>
    </row>
    <row r="284" spans="1:3" ht="24" x14ac:dyDescent="0.25">
      <c r="A284" s="48"/>
      <c r="B284" s="49" t="s">
        <v>194</v>
      </c>
      <c r="C284" s="58"/>
    </row>
    <row r="285" spans="1:3" x14ac:dyDescent="0.25">
      <c r="A285" s="46">
        <v>43876</v>
      </c>
      <c r="B285" s="47" t="s">
        <v>53</v>
      </c>
      <c r="C285" s="57">
        <v>102000</v>
      </c>
    </row>
    <row r="286" spans="1:3" ht="24" x14ac:dyDescent="0.25">
      <c r="A286" s="48"/>
      <c r="B286" s="49" t="s">
        <v>195</v>
      </c>
      <c r="C286" s="58"/>
    </row>
    <row r="287" spans="1:3" x14ac:dyDescent="0.25">
      <c r="A287" s="46">
        <v>43876</v>
      </c>
      <c r="B287" s="47" t="s">
        <v>53</v>
      </c>
      <c r="C287" s="57">
        <v>102000</v>
      </c>
    </row>
    <row r="288" spans="1:3" ht="24" x14ac:dyDescent="0.25">
      <c r="A288" s="48"/>
      <c r="B288" s="49" t="s">
        <v>196</v>
      </c>
      <c r="C288" s="58"/>
    </row>
    <row r="289" spans="1:3" x14ac:dyDescent="0.25">
      <c r="A289" s="46">
        <v>43876</v>
      </c>
      <c r="B289" s="47" t="s">
        <v>53</v>
      </c>
      <c r="C289" s="57">
        <v>102000</v>
      </c>
    </row>
    <row r="290" spans="1:3" ht="24" x14ac:dyDescent="0.25">
      <c r="A290" s="48"/>
      <c r="B290" s="49" t="s">
        <v>197</v>
      </c>
      <c r="C290" s="58"/>
    </row>
    <row r="291" spans="1:3" x14ac:dyDescent="0.25">
      <c r="A291" s="46">
        <v>43876</v>
      </c>
      <c r="B291" s="47" t="s">
        <v>53</v>
      </c>
      <c r="C291" s="57">
        <v>102000</v>
      </c>
    </row>
    <row r="292" spans="1:3" ht="24" x14ac:dyDescent="0.25">
      <c r="A292" s="48"/>
      <c r="B292" s="49" t="s">
        <v>198</v>
      </c>
      <c r="C292" s="58"/>
    </row>
    <row r="293" spans="1:3" x14ac:dyDescent="0.25">
      <c r="A293" s="46">
        <v>43876</v>
      </c>
      <c r="B293" s="47" t="s">
        <v>53</v>
      </c>
      <c r="C293" s="57">
        <v>102000</v>
      </c>
    </row>
    <row r="294" spans="1:3" ht="24" x14ac:dyDescent="0.25">
      <c r="A294" s="48"/>
      <c r="B294" s="49" t="s">
        <v>199</v>
      </c>
      <c r="C294" s="58"/>
    </row>
    <row r="295" spans="1:3" x14ac:dyDescent="0.25">
      <c r="A295" s="46">
        <v>43876</v>
      </c>
      <c r="B295" s="47" t="s">
        <v>53</v>
      </c>
      <c r="C295" s="57">
        <v>102000</v>
      </c>
    </row>
    <row r="296" spans="1:3" ht="24" x14ac:dyDescent="0.25">
      <c r="A296" s="48"/>
      <c r="B296" s="49" t="s">
        <v>200</v>
      </c>
      <c r="C296" s="58"/>
    </row>
    <row r="297" spans="1:3" x14ac:dyDescent="0.25">
      <c r="A297" s="46">
        <v>43876</v>
      </c>
      <c r="B297" s="47" t="s">
        <v>53</v>
      </c>
      <c r="C297" s="57">
        <v>102000</v>
      </c>
    </row>
    <row r="298" spans="1:3" ht="24" x14ac:dyDescent="0.25">
      <c r="A298" s="48"/>
      <c r="B298" s="49" t="s">
        <v>201</v>
      </c>
      <c r="C298" s="58"/>
    </row>
    <row r="299" spans="1:3" x14ac:dyDescent="0.25">
      <c r="A299" s="46">
        <v>43876</v>
      </c>
      <c r="B299" s="47" t="s">
        <v>53</v>
      </c>
      <c r="C299" s="57">
        <v>102000</v>
      </c>
    </row>
    <row r="300" spans="1:3" ht="24" x14ac:dyDescent="0.25">
      <c r="A300" s="48"/>
      <c r="B300" s="49" t="s">
        <v>202</v>
      </c>
      <c r="C300" s="58"/>
    </row>
    <row r="301" spans="1:3" x14ac:dyDescent="0.25">
      <c r="A301" s="46">
        <v>43876</v>
      </c>
      <c r="B301" s="47" t="s">
        <v>53</v>
      </c>
      <c r="C301" s="57">
        <v>102000</v>
      </c>
    </row>
    <row r="302" spans="1:3" ht="24" x14ac:dyDescent="0.25">
      <c r="A302" s="48"/>
      <c r="B302" s="49" t="s">
        <v>203</v>
      </c>
      <c r="C302" s="58"/>
    </row>
    <row r="303" spans="1:3" x14ac:dyDescent="0.25">
      <c r="A303" s="46">
        <v>43876</v>
      </c>
      <c r="B303" s="47" t="s">
        <v>53</v>
      </c>
      <c r="C303" s="57">
        <v>102000</v>
      </c>
    </row>
    <row r="304" spans="1:3" ht="24" x14ac:dyDescent="0.25">
      <c r="A304" s="48"/>
      <c r="B304" s="49" t="s">
        <v>204</v>
      </c>
      <c r="C304" s="58"/>
    </row>
    <row r="305" spans="1:3" x14ac:dyDescent="0.25">
      <c r="A305" s="46">
        <v>43876</v>
      </c>
      <c r="B305" s="47" t="s">
        <v>53</v>
      </c>
      <c r="C305" s="57">
        <v>102000</v>
      </c>
    </row>
    <row r="306" spans="1:3" ht="24" x14ac:dyDescent="0.25">
      <c r="A306" s="48"/>
      <c r="B306" s="49" t="s">
        <v>205</v>
      </c>
      <c r="C306" s="58"/>
    </row>
    <row r="307" spans="1:3" x14ac:dyDescent="0.25">
      <c r="A307" s="46">
        <v>43876</v>
      </c>
      <c r="B307" s="47" t="s">
        <v>53</v>
      </c>
      <c r="C307" s="57">
        <v>102000</v>
      </c>
    </row>
    <row r="308" spans="1:3" ht="24" x14ac:dyDescent="0.25">
      <c r="A308" s="48"/>
      <c r="B308" s="49" t="s">
        <v>206</v>
      </c>
      <c r="C308" s="58"/>
    </row>
    <row r="309" spans="1:3" x14ac:dyDescent="0.25">
      <c r="A309" s="46">
        <v>43876</v>
      </c>
      <c r="B309" s="47" t="s">
        <v>53</v>
      </c>
      <c r="C309" s="57">
        <v>102000</v>
      </c>
    </row>
    <row r="310" spans="1:3" ht="24" x14ac:dyDescent="0.25">
      <c r="A310" s="48"/>
      <c r="B310" s="49" t="s">
        <v>207</v>
      </c>
      <c r="C310" s="58"/>
    </row>
    <row r="311" spans="1:3" x14ac:dyDescent="0.25">
      <c r="A311" s="46">
        <v>43876</v>
      </c>
      <c r="B311" s="47" t="s">
        <v>53</v>
      </c>
      <c r="C311" s="57">
        <v>102000</v>
      </c>
    </row>
    <row r="312" spans="1:3" ht="24" x14ac:dyDescent="0.25">
      <c r="A312" s="48"/>
      <c r="B312" s="49" t="s">
        <v>208</v>
      </c>
      <c r="C312" s="58"/>
    </row>
    <row r="313" spans="1:3" x14ac:dyDescent="0.25">
      <c r="A313" s="46">
        <v>43876</v>
      </c>
      <c r="B313" s="47" t="s">
        <v>53</v>
      </c>
      <c r="C313" s="57">
        <v>102000</v>
      </c>
    </row>
    <row r="314" spans="1:3" ht="24" x14ac:dyDescent="0.25">
      <c r="A314" s="48"/>
      <c r="B314" s="49" t="s">
        <v>209</v>
      </c>
      <c r="C314" s="58"/>
    </row>
    <row r="315" spans="1:3" x14ac:dyDescent="0.25">
      <c r="A315" s="46">
        <v>43876</v>
      </c>
      <c r="B315" s="47" t="s">
        <v>53</v>
      </c>
      <c r="C315" s="57">
        <v>102000</v>
      </c>
    </row>
    <row r="316" spans="1:3" ht="24" x14ac:dyDescent="0.25">
      <c r="A316" s="48"/>
      <c r="B316" s="49" t="s">
        <v>210</v>
      </c>
      <c r="C316" s="58"/>
    </row>
    <row r="317" spans="1:3" x14ac:dyDescent="0.25">
      <c r="A317" s="46">
        <v>43876</v>
      </c>
      <c r="B317" s="47" t="s">
        <v>53</v>
      </c>
      <c r="C317" s="57">
        <v>102000</v>
      </c>
    </row>
    <row r="318" spans="1:3" ht="24" x14ac:dyDescent="0.25">
      <c r="A318" s="48"/>
      <c r="B318" s="49" t="s">
        <v>211</v>
      </c>
      <c r="C318" s="58"/>
    </row>
    <row r="319" spans="1:3" x14ac:dyDescent="0.25">
      <c r="A319" s="46">
        <v>43876</v>
      </c>
      <c r="B319" s="47" t="s">
        <v>53</v>
      </c>
      <c r="C319" s="57">
        <v>102000</v>
      </c>
    </row>
    <row r="320" spans="1:3" ht="24" x14ac:dyDescent="0.25">
      <c r="A320" s="48"/>
      <c r="B320" s="49" t="s">
        <v>212</v>
      </c>
      <c r="C320" s="58"/>
    </row>
    <row r="321" spans="1:3" x14ac:dyDescent="0.25">
      <c r="A321" s="46">
        <v>43876</v>
      </c>
      <c r="B321" s="47" t="s">
        <v>53</v>
      </c>
      <c r="C321" s="57">
        <v>102000</v>
      </c>
    </row>
    <row r="322" spans="1:3" ht="24" x14ac:dyDescent="0.25">
      <c r="A322" s="48"/>
      <c r="B322" s="49" t="s">
        <v>213</v>
      </c>
      <c r="C322" s="58"/>
    </row>
    <row r="323" spans="1:3" x14ac:dyDescent="0.25">
      <c r="A323" s="46">
        <v>44152</v>
      </c>
      <c r="B323" s="47" t="s">
        <v>53</v>
      </c>
      <c r="C323" s="57">
        <v>105000</v>
      </c>
    </row>
    <row r="324" spans="1:3" ht="24" x14ac:dyDescent="0.25">
      <c r="A324" s="48"/>
      <c r="B324" s="49" t="s">
        <v>214</v>
      </c>
      <c r="C324" s="58"/>
    </row>
    <row r="325" spans="1:3" x14ac:dyDescent="0.25">
      <c r="A325" s="46">
        <v>44152</v>
      </c>
      <c r="B325" s="47" t="s">
        <v>53</v>
      </c>
      <c r="C325" s="57">
        <v>105000</v>
      </c>
    </row>
    <row r="326" spans="1:3" ht="24" x14ac:dyDescent="0.25">
      <c r="A326" s="48"/>
      <c r="B326" s="49" t="s">
        <v>215</v>
      </c>
      <c r="C326" s="58"/>
    </row>
    <row r="327" spans="1:3" x14ac:dyDescent="0.25">
      <c r="A327" s="46">
        <v>44152</v>
      </c>
      <c r="B327" s="47" t="s">
        <v>53</v>
      </c>
      <c r="C327" s="57">
        <v>105000</v>
      </c>
    </row>
    <row r="328" spans="1:3" ht="24" x14ac:dyDescent="0.25">
      <c r="A328" s="48"/>
      <c r="B328" s="49" t="s">
        <v>216</v>
      </c>
      <c r="C328" s="58"/>
    </row>
    <row r="329" spans="1:3" x14ac:dyDescent="0.25">
      <c r="A329" s="46">
        <v>44158</v>
      </c>
      <c r="B329" s="47" t="s">
        <v>53</v>
      </c>
      <c r="C329" s="57">
        <v>105000</v>
      </c>
    </row>
    <row r="330" spans="1:3" ht="24" x14ac:dyDescent="0.25">
      <c r="A330" s="48"/>
      <c r="B330" s="49" t="s">
        <v>217</v>
      </c>
      <c r="C330" s="58"/>
    </row>
    <row r="331" spans="1:3" x14ac:dyDescent="0.25">
      <c r="A331" s="46">
        <v>44158</v>
      </c>
      <c r="B331" s="47" t="s">
        <v>53</v>
      </c>
      <c r="C331" s="57">
        <v>105000</v>
      </c>
    </row>
    <row r="332" spans="1:3" ht="24" x14ac:dyDescent="0.25">
      <c r="A332" s="48"/>
      <c r="B332" s="49" t="s">
        <v>218</v>
      </c>
      <c r="C332" s="58"/>
    </row>
    <row r="333" spans="1:3" x14ac:dyDescent="0.25">
      <c r="A333" s="46">
        <v>44158</v>
      </c>
      <c r="B333" s="47" t="s">
        <v>53</v>
      </c>
      <c r="C333" s="57">
        <v>105000</v>
      </c>
    </row>
    <row r="334" spans="1:3" ht="24" x14ac:dyDescent="0.25">
      <c r="A334" s="48"/>
      <c r="B334" s="49" t="s">
        <v>219</v>
      </c>
      <c r="C334" s="58"/>
    </row>
    <row r="335" spans="1:3" x14ac:dyDescent="0.25">
      <c r="A335" s="46">
        <v>44172</v>
      </c>
      <c r="B335" s="47" t="s">
        <v>53</v>
      </c>
      <c r="C335" s="57">
        <v>105000</v>
      </c>
    </row>
    <row r="336" spans="1:3" ht="24" x14ac:dyDescent="0.25">
      <c r="A336" s="48"/>
      <c r="B336" s="49" t="s">
        <v>220</v>
      </c>
      <c r="C336" s="58"/>
    </row>
    <row r="337" spans="1:3" x14ac:dyDescent="0.25">
      <c r="A337" s="46">
        <v>44172</v>
      </c>
      <c r="B337" s="47" t="s">
        <v>53</v>
      </c>
      <c r="C337" s="57">
        <v>105000</v>
      </c>
    </row>
    <row r="338" spans="1:3" ht="24" x14ac:dyDescent="0.25">
      <c r="A338" s="48"/>
      <c r="B338" s="49" t="s">
        <v>221</v>
      </c>
      <c r="C338" s="58"/>
    </row>
    <row r="339" spans="1:3" x14ac:dyDescent="0.25">
      <c r="A339" s="46">
        <v>44172</v>
      </c>
      <c r="B339" s="47" t="s">
        <v>53</v>
      </c>
      <c r="C339" s="57">
        <v>105000</v>
      </c>
    </row>
    <row r="340" spans="1:3" ht="24" x14ac:dyDescent="0.25">
      <c r="A340" s="48"/>
      <c r="B340" s="49" t="s">
        <v>222</v>
      </c>
      <c r="C340" s="58"/>
    </row>
    <row r="341" spans="1:3" x14ac:dyDescent="0.25">
      <c r="A341" s="46">
        <v>44172</v>
      </c>
      <c r="B341" s="47" t="s">
        <v>53</v>
      </c>
      <c r="C341" s="57">
        <v>105000</v>
      </c>
    </row>
    <row r="342" spans="1:3" ht="24" x14ac:dyDescent="0.25">
      <c r="A342" s="48"/>
      <c r="B342" s="49" t="s">
        <v>223</v>
      </c>
      <c r="C342" s="58"/>
    </row>
    <row r="343" spans="1:3" x14ac:dyDescent="0.25">
      <c r="A343" s="46">
        <v>44180</v>
      </c>
      <c r="B343" s="47" t="s">
        <v>53</v>
      </c>
      <c r="C343" s="57">
        <v>105000</v>
      </c>
    </row>
    <row r="344" spans="1:3" ht="24" x14ac:dyDescent="0.25">
      <c r="A344" s="48"/>
      <c r="B344" s="49" t="s">
        <v>224</v>
      </c>
      <c r="C344" s="58"/>
    </row>
    <row r="345" spans="1:3" x14ac:dyDescent="0.25">
      <c r="A345" s="46">
        <v>44180</v>
      </c>
      <c r="B345" s="47" t="s">
        <v>53</v>
      </c>
      <c r="C345" s="57">
        <v>105000</v>
      </c>
    </row>
    <row r="346" spans="1:3" ht="24" x14ac:dyDescent="0.25">
      <c r="A346" s="48"/>
      <c r="B346" s="49" t="s">
        <v>225</v>
      </c>
      <c r="C346" s="58"/>
    </row>
    <row r="347" spans="1:3" x14ac:dyDescent="0.25">
      <c r="A347" s="46">
        <v>44184</v>
      </c>
      <c r="B347" s="47" t="s">
        <v>53</v>
      </c>
      <c r="C347" s="57">
        <v>105000</v>
      </c>
    </row>
    <row r="348" spans="1:3" ht="24" x14ac:dyDescent="0.25">
      <c r="A348" s="48"/>
      <c r="B348" s="49" t="s">
        <v>226</v>
      </c>
      <c r="C348" s="58"/>
    </row>
    <row r="349" spans="1:3" x14ac:dyDescent="0.25">
      <c r="A349" s="46">
        <v>44184</v>
      </c>
      <c r="B349" s="47" t="s">
        <v>53</v>
      </c>
      <c r="C349" s="57">
        <v>105000</v>
      </c>
    </row>
    <row r="350" spans="1:3" ht="24" x14ac:dyDescent="0.25">
      <c r="A350" s="48"/>
      <c r="B350" s="49" t="s">
        <v>227</v>
      </c>
      <c r="C350" s="58"/>
    </row>
    <row r="351" spans="1:3" x14ac:dyDescent="0.25">
      <c r="A351" s="46">
        <v>44184</v>
      </c>
      <c r="B351" s="47" t="s">
        <v>53</v>
      </c>
      <c r="C351" s="57">
        <v>105000</v>
      </c>
    </row>
    <row r="352" spans="1:3" ht="24" x14ac:dyDescent="0.25">
      <c r="A352" s="48"/>
      <c r="B352" s="49" t="s">
        <v>228</v>
      </c>
      <c r="C352" s="58"/>
    </row>
    <row r="353" spans="1:3" x14ac:dyDescent="0.25">
      <c r="A353" s="46">
        <v>44195</v>
      </c>
      <c r="B353" s="47" t="s">
        <v>53</v>
      </c>
      <c r="C353" s="57">
        <v>105000</v>
      </c>
    </row>
    <row r="354" spans="1:3" ht="24" x14ac:dyDescent="0.25">
      <c r="A354" s="48"/>
      <c r="B354" s="49" t="s">
        <v>229</v>
      </c>
      <c r="C354" s="58"/>
    </row>
    <row r="355" spans="1:3" x14ac:dyDescent="0.25">
      <c r="A355" s="46">
        <v>44195</v>
      </c>
      <c r="B355" s="47" t="s">
        <v>53</v>
      </c>
      <c r="C355" s="57">
        <v>105000</v>
      </c>
    </row>
    <row r="356" spans="1:3" ht="24" x14ac:dyDescent="0.25">
      <c r="A356" s="48"/>
      <c r="B356" s="49" t="s">
        <v>230</v>
      </c>
      <c r="C356" s="58"/>
    </row>
    <row r="357" spans="1:3" x14ac:dyDescent="0.25">
      <c r="A357" s="46">
        <v>44195</v>
      </c>
      <c r="B357" s="47" t="s">
        <v>53</v>
      </c>
      <c r="C357" s="57">
        <v>105000</v>
      </c>
    </row>
    <row r="358" spans="1:3" ht="24" x14ac:dyDescent="0.25">
      <c r="A358" s="48"/>
      <c r="B358" s="49" t="s">
        <v>231</v>
      </c>
      <c r="C358" s="58"/>
    </row>
    <row r="359" spans="1:3" x14ac:dyDescent="0.25">
      <c r="A359" s="46">
        <v>44195</v>
      </c>
      <c r="B359" s="47" t="s">
        <v>53</v>
      </c>
      <c r="C359" s="57">
        <v>105000</v>
      </c>
    </row>
    <row r="360" spans="1:3" ht="24" x14ac:dyDescent="0.25">
      <c r="A360" s="48"/>
      <c r="B360" s="49" t="s">
        <v>232</v>
      </c>
      <c r="C360" s="58"/>
    </row>
    <row r="361" spans="1:3" x14ac:dyDescent="0.25">
      <c r="A361" s="46">
        <v>44195</v>
      </c>
      <c r="B361" s="47" t="s">
        <v>53</v>
      </c>
      <c r="C361" s="57">
        <v>105000</v>
      </c>
    </row>
    <row r="362" spans="1:3" ht="24" x14ac:dyDescent="0.25">
      <c r="A362" s="48"/>
      <c r="B362" s="49" t="s">
        <v>233</v>
      </c>
      <c r="C362" s="58"/>
    </row>
    <row r="363" spans="1:3" x14ac:dyDescent="0.25">
      <c r="A363" s="46">
        <v>44196</v>
      </c>
      <c r="B363" s="47" t="s">
        <v>53</v>
      </c>
      <c r="C363" s="57"/>
    </row>
    <row r="364" spans="1:3" x14ac:dyDescent="0.25">
      <c r="A364" s="48"/>
      <c r="B364" s="49" t="s">
        <v>234</v>
      </c>
      <c r="C364" s="58"/>
    </row>
    <row r="365" spans="1:3" x14ac:dyDescent="0.25">
      <c r="A365" s="46">
        <v>44203</v>
      </c>
      <c r="B365" s="47" t="s">
        <v>53</v>
      </c>
      <c r="C365" s="57">
        <v>105000</v>
      </c>
    </row>
    <row r="366" spans="1:3" x14ac:dyDescent="0.25">
      <c r="A366" s="48"/>
      <c r="B366" s="49" t="s">
        <v>235</v>
      </c>
      <c r="C366" s="58"/>
    </row>
    <row r="367" spans="1:3" x14ac:dyDescent="0.25">
      <c r="A367" s="46">
        <v>44256</v>
      </c>
      <c r="B367" s="47" t="s">
        <v>53</v>
      </c>
      <c r="C367" s="57">
        <v>105000</v>
      </c>
    </row>
    <row r="368" spans="1:3" x14ac:dyDescent="0.25">
      <c r="A368" s="48"/>
      <c r="B368" s="49" t="s">
        <v>236</v>
      </c>
      <c r="C368" s="58"/>
    </row>
    <row r="369" spans="1:3" x14ac:dyDescent="0.25">
      <c r="A369" s="46">
        <v>44256</v>
      </c>
      <c r="B369" s="47" t="s">
        <v>53</v>
      </c>
      <c r="C369" s="57">
        <v>105000</v>
      </c>
    </row>
    <row r="370" spans="1:3" ht="24" x14ac:dyDescent="0.25">
      <c r="A370" s="48"/>
      <c r="B370" s="49" t="s">
        <v>237</v>
      </c>
      <c r="C370" s="58"/>
    </row>
    <row r="371" spans="1:3" x14ac:dyDescent="0.25">
      <c r="A371" s="46">
        <v>44256</v>
      </c>
      <c r="B371" s="47" t="s">
        <v>53</v>
      </c>
      <c r="C371" s="57">
        <v>105000</v>
      </c>
    </row>
    <row r="372" spans="1:3" ht="24" x14ac:dyDescent="0.25">
      <c r="A372" s="48"/>
      <c r="B372" s="49" t="s">
        <v>238</v>
      </c>
      <c r="C372" s="58"/>
    </row>
    <row r="373" spans="1:3" x14ac:dyDescent="0.25">
      <c r="A373" s="46">
        <v>44256</v>
      </c>
      <c r="B373" s="47" t="s">
        <v>53</v>
      </c>
      <c r="C373" s="57">
        <v>105000</v>
      </c>
    </row>
    <row r="374" spans="1:3" ht="24" x14ac:dyDescent="0.25">
      <c r="A374" s="48"/>
      <c r="B374" s="49" t="s">
        <v>239</v>
      </c>
      <c r="C374" s="58"/>
    </row>
    <row r="375" spans="1:3" x14ac:dyDescent="0.25">
      <c r="A375" s="46">
        <v>44256</v>
      </c>
      <c r="B375" s="47" t="s">
        <v>53</v>
      </c>
      <c r="C375" s="57">
        <v>105000</v>
      </c>
    </row>
    <row r="376" spans="1:3" ht="24" x14ac:dyDescent="0.25">
      <c r="A376" s="48"/>
      <c r="B376" s="49" t="s">
        <v>240</v>
      </c>
      <c r="C376" s="58"/>
    </row>
    <row r="377" spans="1:3" x14ac:dyDescent="0.25">
      <c r="A377" s="46">
        <v>44295</v>
      </c>
      <c r="B377" s="47" t="s">
        <v>241</v>
      </c>
      <c r="C377" s="57">
        <v>105000</v>
      </c>
    </row>
    <row r="378" spans="1:3" ht="24" x14ac:dyDescent="0.25">
      <c r="A378" s="48"/>
      <c r="B378" s="49" t="s">
        <v>242</v>
      </c>
      <c r="C378" s="58"/>
    </row>
    <row r="379" spans="1:3" x14ac:dyDescent="0.25">
      <c r="A379" s="46">
        <v>44295</v>
      </c>
      <c r="B379" s="47" t="s">
        <v>241</v>
      </c>
      <c r="C379" s="57">
        <v>105000</v>
      </c>
    </row>
    <row r="380" spans="1:3" ht="24" x14ac:dyDescent="0.25">
      <c r="A380" s="48"/>
      <c r="B380" s="49" t="s">
        <v>243</v>
      </c>
      <c r="C380" s="58"/>
    </row>
    <row r="381" spans="1:3" x14ac:dyDescent="0.25">
      <c r="A381" s="46">
        <v>44295</v>
      </c>
      <c r="B381" s="47" t="s">
        <v>241</v>
      </c>
      <c r="C381" s="57">
        <v>105000</v>
      </c>
    </row>
    <row r="382" spans="1:3" ht="24" x14ac:dyDescent="0.25">
      <c r="A382" s="48"/>
      <c r="B382" s="49" t="s">
        <v>244</v>
      </c>
      <c r="C382" s="58"/>
    </row>
    <row r="383" spans="1:3" x14ac:dyDescent="0.25">
      <c r="A383" s="46">
        <v>44295</v>
      </c>
      <c r="B383" s="47" t="s">
        <v>241</v>
      </c>
      <c r="C383" s="57">
        <v>105000</v>
      </c>
    </row>
    <row r="384" spans="1:3" ht="24" x14ac:dyDescent="0.25">
      <c r="A384" s="48"/>
      <c r="B384" s="49" t="s">
        <v>245</v>
      </c>
      <c r="C384" s="58"/>
    </row>
    <row r="385" spans="1:3" x14ac:dyDescent="0.25">
      <c r="A385" s="46">
        <v>44295</v>
      </c>
      <c r="B385" s="47" t="s">
        <v>241</v>
      </c>
      <c r="C385" s="57">
        <v>105000</v>
      </c>
    </row>
    <row r="386" spans="1:3" ht="24" x14ac:dyDescent="0.25">
      <c r="A386" s="48"/>
      <c r="B386" s="49" t="s">
        <v>246</v>
      </c>
      <c r="C386" s="58"/>
    </row>
    <row r="387" spans="1:3" x14ac:dyDescent="0.25">
      <c r="A387" s="46">
        <v>44295</v>
      </c>
      <c r="B387" s="47" t="s">
        <v>241</v>
      </c>
      <c r="C387" s="57">
        <v>105000</v>
      </c>
    </row>
    <row r="388" spans="1:3" ht="24" x14ac:dyDescent="0.25">
      <c r="A388" s="48"/>
      <c r="B388" s="49" t="s">
        <v>247</v>
      </c>
      <c r="C388" s="58"/>
    </row>
    <row r="389" spans="1:3" x14ac:dyDescent="0.25">
      <c r="A389" s="46">
        <v>44295</v>
      </c>
      <c r="B389" s="47" t="s">
        <v>53</v>
      </c>
      <c r="C389" s="57">
        <v>105000</v>
      </c>
    </row>
    <row r="390" spans="1:3" ht="24" x14ac:dyDescent="0.25">
      <c r="A390" s="48"/>
      <c r="B390" s="49" t="s">
        <v>248</v>
      </c>
      <c r="C390" s="58"/>
    </row>
    <row r="391" spans="1:3" x14ac:dyDescent="0.25">
      <c r="A391" s="46">
        <v>44295</v>
      </c>
      <c r="B391" s="47" t="s">
        <v>53</v>
      </c>
      <c r="C391" s="57">
        <v>105000</v>
      </c>
    </row>
    <row r="392" spans="1:3" ht="24" x14ac:dyDescent="0.25">
      <c r="A392" s="48"/>
      <c r="B392" s="49" t="s">
        <v>249</v>
      </c>
      <c r="C392" s="58"/>
    </row>
    <row r="393" spans="1:3" x14ac:dyDescent="0.25">
      <c r="A393" s="46">
        <v>44295</v>
      </c>
      <c r="B393" s="47" t="s">
        <v>53</v>
      </c>
      <c r="C393" s="57">
        <v>105000</v>
      </c>
    </row>
    <row r="394" spans="1:3" ht="24" x14ac:dyDescent="0.25">
      <c r="A394" s="48"/>
      <c r="B394" s="49" t="s">
        <v>250</v>
      </c>
      <c r="C394" s="58"/>
    </row>
    <row r="395" spans="1:3" x14ac:dyDescent="0.25">
      <c r="A395" s="46">
        <v>44295</v>
      </c>
      <c r="B395" s="47" t="s">
        <v>53</v>
      </c>
      <c r="C395" s="57">
        <v>105000</v>
      </c>
    </row>
    <row r="396" spans="1:3" ht="24" x14ac:dyDescent="0.25">
      <c r="A396" s="48"/>
      <c r="B396" s="49" t="s">
        <v>251</v>
      </c>
      <c r="C396" s="58"/>
    </row>
    <row r="397" spans="1:3" x14ac:dyDescent="0.25">
      <c r="A397" s="46">
        <v>44295</v>
      </c>
      <c r="B397" s="47" t="s">
        <v>53</v>
      </c>
      <c r="C397" s="57">
        <v>105000</v>
      </c>
    </row>
    <row r="398" spans="1:3" ht="24" x14ac:dyDescent="0.25">
      <c r="A398" s="48"/>
      <c r="B398" s="49" t="s">
        <v>252</v>
      </c>
      <c r="C398" s="58"/>
    </row>
    <row r="399" spans="1:3" x14ac:dyDescent="0.25">
      <c r="A399" s="46">
        <v>44307</v>
      </c>
      <c r="B399" s="47" t="s">
        <v>241</v>
      </c>
      <c r="C399" s="57">
        <v>105000</v>
      </c>
    </row>
    <row r="400" spans="1:3" ht="24" x14ac:dyDescent="0.25">
      <c r="A400" s="48"/>
      <c r="B400" s="49" t="s">
        <v>253</v>
      </c>
      <c r="C400" s="58"/>
    </row>
    <row r="401" spans="1:3" x14ac:dyDescent="0.25">
      <c r="A401" s="46">
        <v>44307</v>
      </c>
      <c r="B401" s="47" t="s">
        <v>241</v>
      </c>
      <c r="C401" s="57">
        <v>105000</v>
      </c>
    </row>
    <row r="402" spans="1:3" ht="24" x14ac:dyDescent="0.25">
      <c r="A402" s="48"/>
      <c r="B402" s="49" t="s">
        <v>254</v>
      </c>
      <c r="C402" s="58"/>
    </row>
    <row r="403" spans="1:3" x14ac:dyDescent="0.25">
      <c r="A403" s="46">
        <v>44307</v>
      </c>
      <c r="B403" s="47" t="s">
        <v>241</v>
      </c>
      <c r="C403" s="57">
        <v>105000</v>
      </c>
    </row>
    <row r="404" spans="1:3" ht="24" x14ac:dyDescent="0.25">
      <c r="A404" s="48"/>
      <c r="B404" s="49" t="s">
        <v>255</v>
      </c>
      <c r="C404" s="58"/>
    </row>
    <row r="405" spans="1:3" x14ac:dyDescent="0.25">
      <c r="A405" s="46">
        <v>44307</v>
      </c>
      <c r="B405" s="47" t="s">
        <v>241</v>
      </c>
      <c r="C405" s="57">
        <v>105000</v>
      </c>
    </row>
    <row r="406" spans="1:3" ht="24" x14ac:dyDescent="0.25">
      <c r="A406" s="48"/>
      <c r="B406" s="49" t="s">
        <v>256</v>
      </c>
      <c r="C406" s="58"/>
    </row>
    <row r="407" spans="1:3" x14ac:dyDescent="0.25">
      <c r="A407" s="46">
        <v>44333</v>
      </c>
      <c r="B407" s="47" t="s">
        <v>241</v>
      </c>
      <c r="C407" s="57">
        <v>105000</v>
      </c>
    </row>
    <row r="408" spans="1:3" ht="24" x14ac:dyDescent="0.25">
      <c r="A408" s="48"/>
      <c r="B408" s="49" t="s">
        <v>257</v>
      </c>
      <c r="C408" s="58"/>
    </row>
    <row r="409" spans="1:3" x14ac:dyDescent="0.25">
      <c r="A409" s="46">
        <v>44358</v>
      </c>
      <c r="B409" s="47" t="s">
        <v>241</v>
      </c>
      <c r="C409" s="57">
        <v>105000</v>
      </c>
    </row>
    <row r="410" spans="1:3" ht="24" x14ac:dyDescent="0.25">
      <c r="A410" s="48"/>
      <c r="B410" s="49" t="s">
        <v>258</v>
      </c>
      <c r="C410" s="58"/>
    </row>
    <row r="411" spans="1:3" x14ac:dyDescent="0.25">
      <c r="A411" s="46">
        <v>44358</v>
      </c>
      <c r="B411" s="47" t="s">
        <v>241</v>
      </c>
      <c r="C411" s="57">
        <v>105000</v>
      </c>
    </row>
    <row r="412" spans="1:3" ht="24" x14ac:dyDescent="0.25">
      <c r="A412" s="48"/>
      <c r="B412" s="49" t="s">
        <v>259</v>
      </c>
      <c r="C412" s="58"/>
    </row>
    <row r="413" spans="1:3" x14ac:dyDescent="0.25">
      <c r="A413" s="46">
        <v>44358</v>
      </c>
      <c r="B413" s="47" t="s">
        <v>241</v>
      </c>
      <c r="C413" s="57">
        <v>105000</v>
      </c>
    </row>
    <row r="414" spans="1:3" ht="24" x14ac:dyDescent="0.25">
      <c r="A414" s="48"/>
      <c r="B414" s="49" t="s">
        <v>260</v>
      </c>
      <c r="C414" s="58"/>
    </row>
    <row r="415" spans="1:3" x14ac:dyDescent="0.25">
      <c r="A415" s="46">
        <v>44358</v>
      </c>
      <c r="B415" s="47" t="s">
        <v>241</v>
      </c>
      <c r="C415" s="57">
        <v>105000</v>
      </c>
    </row>
    <row r="416" spans="1:3" ht="24" x14ac:dyDescent="0.25">
      <c r="A416" s="48"/>
      <c r="B416" s="49" t="s">
        <v>261</v>
      </c>
      <c r="C416" s="58"/>
    </row>
    <row r="417" spans="1:3" x14ac:dyDescent="0.25">
      <c r="A417" s="46">
        <v>44358</v>
      </c>
      <c r="B417" s="47" t="s">
        <v>241</v>
      </c>
      <c r="C417" s="57">
        <v>105000</v>
      </c>
    </row>
    <row r="418" spans="1:3" ht="24" x14ac:dyDescent="0.25">
      <c r="A418" s="48"/>
      <c r="B418" s="49" t="s">
        <v>262</v>
      </c>
      <c r="C418" s="58"/>
    </row>
    <row r="419" spans="1:3" x14ac:dyDescent="0.25">
      <c r="A419" s="46">
        <v>44361</v>
      </c>
      <c r="B419" s="47" t="s">
        <v>241</v>
      </c>
      <c r="C419" s="57">
        <v>105000</v>
      </c>
    </row>
    <row r="420" spans="1:3" ht="24" x14ac:dyDescent="0.25">
      <c r="A420" s="48"/>
      <c r="B420" s="49" t="s">
        <v>263</v>
      </c>
      <c r="C420" s="58"/>
    </row>
    <row r="421" spans="1:3" x14ac:dyDescent="0.25">
      <c r="A421" s="46">
        <v>44361</v>
      </c>
      <c r="B421" s="47" t="s">
        <v>241</v>
      </c>
      <c r="C421" s="57">
        <v>105000</v>
      </c>
    </row>
    <row r="422" spans="1:3" ht="24" x14ac:dyDescent="0.25">
      <c r="A422" s="48"/>
      <c r="B422" s="49" t="s">
        <v>264</v>
      </c>
      <c r="C422" s="58"/>
    </row>
    <row r="423" spans="1:3" x14ac:dyDescent="0.25">
      <c r="A423" s="46">
        <v>44361</v>
      </c>
      <c r="B423" s="47" t="s">
        <v>241</v>
      </c>
      <c r="C423" s="57">
        <v>105000</v>
      </c>
    </row>
    <row r="424" spans="1:3" ht="24" x14ac:dyDescent="0.25">
      <c r="A424" s="48"/>
      <c r="B424" s="49" t="s">
        <v>265</v>
      </c>
      <c r="C424" s="58"/>
    </row>
    <row r="425" spans="1:3" x14ac:dyDescent="0.25">
      <c r="A425" s="46">
        <v>44361</v>
      </c>
      <c r="B425" s="47" t="s">
        <v>241</v>
      </c>
      <c r="C425" s="57">
        <v>105000</v>
      </c>
    </row>
    <row r="426" spans="1:3" ht="24" x14ac:dyDescent="0.25">
      <c r="A426" s="48"/>
      <c r="B426" s="49" t="s">
        <v>266</v>
      </c>
      <c r="C426" s="58"/>
    </row>
    <row r="427" spans="1:3" x14ac:dyDescent="0.25">
      <c r="A427" s="46">
        <v>44403</v>
      </c>
      <c r="B427" s="47" t="s">
        <v>241</v>
      </c>
      <c r="C427" s="57">
        <v>105000</v>
      </c>
    </row>
    <row r="428" spans="1:3" ht="24" x14ac:dyDescent="0.25">
      <c r="A428" s="48"/>
      <c r="B428" s="49" t="s">
        <v>267</v>
      </c>
      <c r="C428" s="58"/>
    </row>
    <row r="429" spans="1:3" x14ac:dyDescent="0.25">
      <c r="A429" s="46">
        <v>44403</v>
      </c>
      <c r="B429" s="47" t="s">
        <v>241</v>
      </c>
      <c r="C429" s="57">
        <v>105000</v>
      </c>
    </row>
    <row r="430" spans="1:3" ht="24" x14ac:dyDescent="0.25">
      <c r="A430" s="48"/>
      <c r="B430" s="49" t="s">
        <v>268</v>
      </c>
      <c r="C430" s="58"/>
    </row>
    <row r="431" spans="1:3" x14ac:dyDescent="0.25">
      <c r="A431" s="46">
        <v>44403</v>
      </c>
      <c r="B431" s="47" t="s">
        <v>241</v>
      </c>
      <c r="C431" s="57">
        <v>105000</v>
      </c>
    </row>
    <row r="432" spans="1:3" ht="24" x14ac:dyDescent="0.25">
      <c r="A432" s="48"/>
      <c r="B432" s="49" t="s">
        <v>269</v>
      </c>
      <c r="C432" s="58"/>
    </row>
    <row r="433" spans="1:3" x14ac:dyDescent="0.25">
      <c r="A433" s="46">
        <v>44406</v>
      </c>
      <c r="B433" s="47" t="s">
        <v>241</v>
      </c>
      <c r="C433" s="57">
        <v>105000</v>
      </c>
    </row>
    <row r="434" spans="1:3" ht="24" x14ac:dyDescent="0.25">
      <c r="A434" s="48"/>
      <c r="B434" s="49" t="s">
        <v>270</v>
      </c>
      <c r="C434" s="58"/>
    </row>
    <row r="435" spans="1:3" x14ac:dyDescent="0.25">
      <c r="A435" s="46">
        <v>44406</v>
      </c>
      <c r="B435" s="47" t="s">
        <v>241</v>
      </c>
      <c r="C435" s="57">
        <v>105000</v>
      </c>
    </row>
    <row r="436" spans="1:3" ht="24" x14ac:dyDescent="0.25">
      <c r="A436" s="48"/>
      <c r="B436" s="49" t="s">
        <v>271</v>
      </c>
      <c r="C436" s="58"/>
    </row>
    <row r="437" spans="1:3" x14ac:dyDescent="0.25">
      <c r="A437" s="46">
        <v>44406</v>
      </c>
      <c r="B437" s="47" t="s">
        <v>241</v>
      </c>
      <c r="C437" s="57">
        <v>105000</v>
      </c>
    </row>
    <row r="438" spans="1:3" ht="24" x14ac:dyDescent="0.25">
      <c r="A438" s="48"/>
      <c r="B438" s="49" t="s">
        <v>272</v>
      </c>
      <c r="C438" s="58"/>
    </row>
    <row r="439" spans="1:3" x14ac:dyDescent="0.25">
      <c r="A439" s="46">
        <v>44406</v>
      </c>
      <c r="B439" s="47" t="s">
        <v>241</v>
      </c>
      <c r="C439" s="57">
        <v>105000</v>
      </c>
    </row>
    <row r="440" spans="1:3" ht="24" x14ac:dyDescent="0.25">
      <c r="A440" s="48"/>
      <c r="B440" s="49" t="s">
        <v>273</v>
      </c>
      <c r="C440" s="58"/>
    </row>
    <row r="441" spans="1:3" x14ac:dyDescent="0.25">
      <c r="A441" s="46">
        <v>44408</v>
      </c>
      <c r="B441" s="47" t="s">
        <v>241</v>
      </c>
      <c r="C441" s="57">
        <v>105000</v>
      </c>
    </row>
    <row r="442" spans="1:3" ht="24" x14ac:dyDescent="0.25">
      <c r="A442" s="48"/>
      <c r="B442" s="49" t="s">
        <v>274</v>
      </c>
      <c r="C442" s="58"/>
    </row>
    <row r="443" spans="1:3" x14ac:dyDescent="0.25">
      <c r="A443" s="46">
        <v>44408</v>
      </c>
      <c r="B443" s="47" t="s">
        <v>241</v>
      </c>
      <c r="C443" s="57">
        <v>105000</v>
      </c>
    </row>
    <row r="444" spans="1:3" ht="24" x14ac:dyDescent="0.25">
      <c r="A444" s="48"/>
      <c r="B444" s="49" t="s">
        <v>275</v>
      </c>
      <c r="C444" s="58"/>
    </row>
    <row r="445" spans="1:3" x14ac:dyDescent="0.25">
      <c r="A445" s="46">
        <v>44408</v>
      </c>
      <c r="B445" s="47" t="s">
        <v>241</v>
      </c>
      <c r="C445" s="57">
        <v>105000</v>
      </c>
    </row>
    <row r="446" spans="1:3" ht="24" x14ac:dyDescent="0.25">
      <c r="A446" s="48"/>
      <c r="B446" s="49" t="s">
        <v>276</v>
      </c>
      <c r="C446" s="58"/>
    </row>
    <row r="447" spans="1:3" x14ac:dyDescent="0.25">
      <c r="A447" s="46">
        <v>44480</v>
      </c>
      <c r="B447" s="47" t="s">
        <v>241</v>
      </c>
      <c r="C447" s="57">
        <v>105000</v>
      </c>
    </row>
    <row r="448" spans="1:3" ht="24" x14ac:dyDescent="0.25">
      <c r="A448" s="48"/>
      <c r="B448" s="49" t="s">
        <v>277</v>
      </c>
      <c r="C448" s="58"/>
    </row>
    <row r="449" spans="1:3" x14ac:dyDescent="0.25">
      <c r="A449" s="46">
        <v>44483</v>
      </c>
      <c r="B449" s="47" t="s">
        <v>241</v>
      </c>
      <c r="C449" s="57">
        <v>105000</v>
      </c>
    </row>
    <row r="450" spans="1:3" ht="24" x14ac:dyDescent="0.25">
      <c r="A450" s="48"/>
      <c r="B450" s="49" t="s">
        <v>278</v>
      </c>
      <c r="C450" s="58"/>
    </row>
    <row r="451" spans="1:3" x14ac:dyDescent="0.25">
      <c r="A451" s="46">
        <v>44483</v>
      </c>
      <c r="B451" s="47" t="s">
        <v>241</v>
      </c>
      <c r="C451" s="57">
        <v>105000</v>
      </c>
    </row>
    <row r="452" spans="1:3" ht="24" x14ac:dyDescent="0.25">
      <c r="A452" s="48"/>
      <c r="B452" s="49" t="s">
        <v>279</v>
      </c>
      <c r="C452" s="58"/>
    </row>
    <row r="453" spans="1:3" x14ac:dyDescent="0.25">
      <c r="A453" s="46">
        <v>44483</v>
      </c>
      <c r="B453" s="47" t="s">
        <v>241</v>
      </c>
      <c r="C453" s="57">
        <v>105000</v>
      </c>
    </row>
    <row r="454" spans="1:3" ht="24" x14ac:dyDescent="0.25">
      <c r="A454" s="48"/>
      <c r="B454" s="49" t="s">
        <v>280</v>
      </c>
      <c r="C454" s="58"/>
    </row>
    <row r="455" spans="1:3" x14ac:dyDescent="0.25">
      <c r="A455" s="46">
        <v>44483</v>
      </c>
      <c r="B455" s="47" t="s">
        <v>241</v>
      </c>
      <c r="C455" s="57">
        <v>105000</v>
      </c>
    </row>
    <row r="456" spans="1:3" ht="24" x14ac:dyDescent="0.25">
      <c r="A456" s="48"/>
      <c r="B456" s="49" t="s">
        <v>281</v>
      </c>
      <c r="C456" s="58"/>
    </row>
    <row r="457" spans="1:3" x14ac:dyDescent="0.25">
      <c r="A457" s="46">
        <v>44483</v>
      </c>
      <c r="B457" s="47" t="s">
        <v>241</v>
      </c>
      <c r="C457" s="57">
        <v>105000</v>
      </c>
    </row>
    <row r="458" spans="1:3" ht="24" x14ac:dyDescent="0.25">
      <c r="A458" s="48"/>
      <c r="B458" s="49" t="s">
        <v>282</v>
      </c>
      <c r="C458" s="58"/>
    </row>
    <row r="459" spans="1:3" x14ac:dyDescent="0.25">
      <c r="A459" s="46">
        <v>44483</v>
      </c>
      <c r="B459" s="47" t="s">
        <v>241</v>
      </c>
      <c r="C459" s="57">
        <v>105000</v>
      </c>
    </row>
    <row r="460" spans="1:3" ht="24" x14ac:dyDescent="0.25">
      <c r="A460" s="48"/>
      <c r="B460" s="49" t="s">
        <v>283</v>
      </c>
      <c r="C460" s="58"/>
    </row>
    <row r="461" spans="1:3" x14ac:dyDescent="0.25">
      <c r="A461" s="46">
        <v>44483</v>
      </c>
      <c r="B461" s="47" t="s">
        <v>241</v>
      </c>
      <c r="C461" s="57">
        <v>105000</v>
      </c>
    </row>
    <row r="462" spans="1:3" ht="24" x14ac:dyDescent="0.25">
      <c r="A462" s="48"/>
      <c r="B462" s="49" t="s">
        <v>284</v>
      </c>
      <c r="C462" s="58"/>
    </row>
    <row r="463" spans="1:3" x14ac:dyDescent="0.25">
      <c r="A463" s="46">
        <v>44483</v>
      </c>
      <c r="B463" s="47" t="s">
        <v>241</v>
      </c>
      <c r="C463" s="57">
        <v>105000</v>
      </c>
    </row>
    <row r="464" spans="1:3" ht="24" x14ac:dyDescent="0.25">
      <c r="A464" s="48"/>
      <c r="B464" s="49" t="s">
        <v>285</v>
      </c>
      <c r="C464" s="58"/>
    </row>
    <row r="465" spans="1:3" x14ac:dyDescent="0.25">
      <c r="A465" s="46">
        <v>44483</v>
      </c>
      <c r="B465" s="47" t="s">
        <v>241</v>
      </c>
      <c r="C465" s="57">
        <v>105000</v>
      </c>
    </row>
    <row r="466" spans="1:3" ht="24" x14ac:dyDescent="0.25">
      <c r="A466" s="48"/>
      <c r="B466" s="49" t="s">
        <v>286</v>
      </c>
      <c r="C466" s="58"/>
    </row>
    <row r="467" spans="1:3" x14ac:dyDescent="0.25">
      <c r="A467" s="46">
        <v>44483</v>
      </c>
      <c r="B467" s="47" t="s">
        <v>241</v>
      </c>
      <c r="C467" s="57">
        <v>105000</v>
      </c>
    </row>
    <row r="468" spans="1:3" ht="24" x14ac:dyDescent="0.25">
      <c r="A468" s="48"/>
      <c r="B468" s="49" t="s">
        <v>287</v>
      </c>
      <c r="C468" s="58"/>
    </row>
    <row r="469" spans="1:3" x14ac:dyDescent="0.25">
      <c r="A469" s="46">
        <v>44483</v>
      </c>
      <c r="B469" s="47" t="s">
        <v>241</v>
      </c>
      <c r="C469" s="57">
        <v>105000</v>
      </c>
    </row>
    <row r="470" spans="1:3" ht="24" x14ac:dyDescent="0.25">
      <c r="A470" s="48"/>
      <c r="B470" s="49" t="s">
        <v>288</v>
      </c>
      <c r="C470" s="58"/>
    </row>
    <row r="471" spans="1:3" x14ac:dyDescent="0.25">
      <c r="A471" s="46">
        <v>44483</v>
      </c>
      <c r="B471" s="47" t="s">
        <v>241</v>
      </c>
      <c r="C471" s="57">
        <v>105000</v>
      </c>
    </row>
    <row r="472" spans="1:3" ht="24" x14ac:dyDescent="0.25">
      <c r="A472" s="48"/>
      <c r="B472" s="49" t="s">
        <v>289</v>
      </c>
      <c r="C472" s="58"/>
    </row>
    <row r="473" spans="1:3" x14ac:dyDescent="0.25">
      <c r="A473" s="46">
        <v>44483</v>
      </c>
      <c r="B473" s="47" t="s">
        <v>241</v>
      </c>
      <c r="C473" s="57">
        <v>105000</v>
      </c>
    </row>
    <row r="474" spans="1:3" ht="24" x14ac:dyDescent="0.25">
      <c r="A474" s="48"/>
      <c r="B474" s="49" t="s">
        <v>290</v>
      </c>
      <c r="C474" s="58"/>
    </row>
    <row r="475" spans="1:3" x14ac:dyDescent="0.25">
      <c r="A475" s="46">
        <v>44483</v>
      </c>
      <c r="B475" s="47" t="s">
        <v>241</v>
      </c>
      <c r="C475" s="57">
        <v>105000</v>
      </c>
    </row>
    <row r="476" spans="1:3" ht="24" x14ac:dyDescent="0.25">
      <c r="A476" s="48"/>
      <c r="B476" s="49" t="s">
        <v>291</v>
      </c>
      <c r="C476" s="58"/>
    </row>
    <row r="477" spans="1:3" x14ac:dyDescent="0.25">
      <c r="A477" s="46">
        <v>44483</v>
      </c>
      <c r="B477" s="47" t="s">
        <v>241</v>
      </c>
      <c r="C477" s="57">
        <v>105000</v>
      </c>
    </row>
    <row r="478" spans="1:3" ht="24" x14ac:dyDescent="0.25">
      <c r="A478" s="48"/>
      <c r="B478" s="49" t="s">
        <v>292</v>
      </c>
      <c r="C478" s="58"/>
    </row>
    <row r="479" spans="1:3" x14ac:dyDescent="0.25">
      <c r="A479" s="46">
        <v>44483</v>
      </c>
      <c r="B479" s="47" t="s">
        <v>241</v>
      </c>
      <c r="C479" s="57">
        <v>105000</v>
      </c>
    </row>
    <row r="480" spans="1:3" ht="24" x14ac:dyDescent="0.25">
      <c r="A480" s="48"/>
      <c r="B480" s="49" t="s">
        <v>293</v>
      </c>
      <c r="C480" s="58"/>
    </row>
    <row r="481" spans="1:3" x14ac:dyDescent="0.25">
      <c r="A481" s="46">
        <v>44483</v>
      </c>
      <c r="B481" s="47" t="s">
        <v>241</v>
      </c>
      <c r="C481" s="57">
        <v>105000</v>
      </c>
    </row>
    <row r="482" spans="1:3" ht="24" x14ac:dyDescent="0.25">
      <c r="A482" s="48"/>
      <c r="B482" s="49" t="s">
        <v>294</v>
      </c>
      <c r="C482" s="58"/>
    </row>
    <row r="483" spans="1:3" x14ac:dyDescent="0.25">
      <c r="A483" s="46">
        <v>44485</v>
      </c>
      <c r="B483" s="47" t="s">
        <v>241</v>
      </c>
      <c r="C483" s="57">
        <v>105000</v>
      </c>
    </row>
    <row r="484" spans="1:3" ht="24" x14ac:dyDescent="0.25">
      <c r="A484" s="48"/>
      <c r="B484" s="49" t="s">
        <v>295</v>
      </c>
      <c r="C484" s="58"/>
    </row>
    <row r="485" spans="1:3" x14ac:dyDescent="0.25">
      <c r="A485" s="46">
        <v>44497</v>
      </c>
      <c r="B485" s="47" t="s">
        <v>241</v>
      </c>
      <c r="C485" s="57">
        <v>105000</v>
      </c>
    </row>
    <row r="486" spans="1:3" ht="24" x14ac:dyDescent="0.25">
      <c r="A486" s="48"/>
      <c r="B486" s="49" t="s">
        <v>296</v>
      </c>
      <c r="C486" s="58"/>
    </row>
    <row r="487" spans="1:3" x14ac:dyDescent="0.25">
      <c r="A487" s="46">
        <v>43187</v>
      </c>
      <c r="B487" s="47" t="s">
        <v>297</v>
      </c>
      <c r="C487" s="57">
        <v>900000</v>
      </c>
    </row>
    <row r="488" spans="1:3" x14ac:dyDescent="0.25">
      <c r="A488" s="48"/>
      <c r="B488" s="49" t="s">
        <v>298</v>
      </c>
      <c r="C488" s="58"/>
    </row>
    <row r="489" spans="1:3" x14ac:dyDescent="0.25">
      <c r="A489" s="46">
        <v>43187</v>
      </c>
      <c r="B489" s="47" t="s">
        <v>299</v>
      </c>
      <c r="C489" s="57">
        <v>900000</v>
      </c>
    </row>
    <row r="490" spans="1:3" x14ac:dyDescent="0.25">
      <c r="A490" s="48"/>
      <c r="B490" s="49" t="s">
        <v>300</v>
      </c>
      <c r="C490" s="58"/>
    </row>
    <row r="491" spans="1:3" x14ac:dyDescent="0.25">
      <c r="A491" s="46">
        <v>43187</v>
      </c>
      <c r="B491" s="47" t="s">
        <v>301</v>
      </c>
      <c r="C491" s="57">
        <v>900000</v>
      </c>
    </row>
    <row r="492" spans="1:3" x14ac:dyDescent="0.25">
      <c r="A492" s="48"/>
      <c r="B492" s="49" t="s">
        <v>302</v>
      </c>
      <c r="C492" s="58"/>
    </row>
    <row r="493" spans="1:3" x14ac:dyDescent="0.25">
      <c r="A493" s="46">
        <v>43187</v>
      </c>
      <c r="B493" s="47" t="s">
        <v>303</v>
      </c>
      <c r="C493" s="57">
        <v>450000</v>
      </c>
    </row>
    <row r="494" spans="1:3" x14ac:dyDescent="0.25">
      <c r="A494" s="48"/>
      <c r="B494" s="49" t="s">
        <v>304</v>
      </c>
      <c r="C494" s="58"/>
    </row>
    <row r="495" spans="1:3" x14ac:dyDescent="0.25">
      <c r="A495" s="46">
        <v>43187</v>
      </c>
      <c r="B495" s="47" t="s">
        <v>305</v>
      </c>
      <c r="C495" s="57">
        <v>900000</v>
      </c>
    </row>
    <row r="496" spans="1:3" x14ac:dyDescent="0.25">
      <c r="A496" s="48"/>
      <c r="B496" s="49" t="s">
        <v>306</v>
      </c>
      <c r="C496" s="58"/>
    </row>
    <row r="497" spans="1:3" x14ac:dyDescent="0.25">
      <c r="A497" s="46">
        <v>43187</v>
      </c>
      <c r="B497" s="47" t="s">
        <v>307</v>
      </c>
      <c r="C497" s="57">
        <v>900000</v>
      </c>
    </row>
    <row r="498" spans="1:3" x14ac:dyDescent="0.25">
      <c r="A498" s="48"/>
      <c r="B498" s="49" t="s">
        <v>308</v>
      </c>
      <c r="C498" s="58"/>
    </row>
    <row r="499" spans="1:3" x14ac:dyDescent="0.25">
      <c r="A499" s="46">
        <v>43187</v>
      </c>
      <c r="B499" s="47" t="s">
        <v>309</v>
      </c>
      <c r="C499" s="57">
        <v>900000</v>
      </c>
    </row>
    <row r="500" spans="1:3" x14ac:dyDescent="0.25">
      <c r="A500" s="48"/>
      <c r="B500" s="49" t="s">
        <v>310</v>
      </c>
      <c r="C500" s="58"/>
    </row>
    <row r="501" spans="1:3" x14ac:dyDescent="0.25">
      <c r="A501" s="46">
        <v>43187</v>
      </c>
      <c r="B501" s="47" t="s">
        <v>311</v>
      </c>
      <c r="C501" s="57">
        <v>900000</v>
      </c>
    </row>
    <row r="502" spans="1:3" x14ac:dyDescent="0.25">
      <c r="A502" s="48"/>
      <c r="B502" s="49" t="s">
        <v>312</v>
      </c>
      <c r="C502" s="58"/>
    </row>
    <row r="503" spans="1:3" x14ac:dyDescent="0.25">
      <c r="A503" s="46">
        <v>43187</v>
      </c>
      <c r="B503" s="47" t="s">
        <v>313</v>
      </c>
      <c r="C503" s="57">
        <v>900000</v>
      </c>
    </row>
    <row r="504" spans="1:3" x14ac:dyDescent="0.25">
      <c r="A504" s="48"/>
      <c r="B504" s="49" t="s">
        <v>314</v>
      </c>
      <c r="C504" s="58"/>
    </row>
    <row r="505" spans="1:3" x14ac:dyDescent="0.25">
      <c r="A505" s="46">
        <v>43187</v>
      </c>
      <c r="B505" s="47" t="s">
        <v>315</v>
      </c>
      <c r="C505" s="57">
        <v>900000</v>
      </c>
    </row>
    <row r="506" spans="1:3" x14ac:dyDescent="0.25">
      <c r="A506" s="48"/>
      <c r="B506" s="49" t="s">
        <v>316</v>
      </c>
      <c r="C506" s="58"/>
    </row>
    <row r="507" spans="1:3" x14ac:dyDescent="0.25">
      <c r="A507" s="46">
        <v>43187</v>
      </c>
      <c r="B507" s="47" t="s">
        <v>317</v>
      </c>
      <c r="C507" s="57">
        <v>900000</v>
      </c>
    </row>
    <row r="508" spans="1:3" x14ac:dyDescent="0.25">
      <c r="A508" s="48"/>
      <c r="B508" s="49" t="s">
        <v>318</v>
      </c>
      <c r="C508" s="58"/>
    </row>
    <row r="509" spans="1:3" x14ac:dyDescent="0.25">
      <c r="A509" s="46">
        <v>43187</v>
      </c>
      <c r="B509" s="47" t="s">
        <v>319</v>
      </c>
      <c r="C509" s="57">
        <v>900000</v>
      </c>
    </row>
    <row r="510" spans="1:3" x14ac:dyDescent="0.25">
      <c r="A510" s="48"/>
      <c r="B510" s="49" t="s">
        <v>302</v>
      </c>
      <c r="C510" s="58"/>
    </row>
    <row r="511" spans="1:3" x14ac:dyDescent="0.25">
      <c r="A511" s="46">
        <v>43187</v>
      </c>
      <c r="B511" s="47" t="s">
        <v>320</v>
      </c>
      <c r="C511" s="57">
        <v>900000</v>
      </c>
    </row>
    <row r="512" spans="1:3" x14ac:dyDescent="0.25">
      <c r="A512" s="48"/>
      <c r="B512" s="49" t="s">
        <v>321</v>
      </c>
      <c r="C512" s="58"/>
    </row>
    <row r="513" spans="1:3" x14ac:dyDescent="0.25">
      <c r="A513" s="46">
        <v>43187</v>
      </c>
      <c r="B513" s="47" t="s">
        <v>322</v>
      </c>
      <c r="C513" s="57">
        <v>900000</v>
      </c>
    </row>
    <row r="514" spans="1:3" x14ac:dyDescent="0.25">
      <c r="A514" s="48"/>
      <c r="B514" s="49" t="s">
        <v>323</v>
      </c>
      <c r="C514" s="58"/>
    </row>
    <row r="515" spans="1:3" x14ac:dyDescent="0.25">
      <c r="A515" s="46">
        <v>43187</v>
      </c>
      <c r="B515" s="47" t="s">
        <v>324</v>
      </c>
      <c r="C515" s="57">
        <v>450000</v>
      </c>
    </row>
    <row r="516" spans="1:3" x14ac:dyDescent="0.25">
      <c r="A516" s="48"/>
      <c r="B516" s="49" t="s">
        <v>325</v>
      </c>
      <c r="C516" s="58"/>
    </row>
    <row r="517" spans="1:3" x14ac:dyDescent="0.25">
      <c r="A517" s="46">
        <v>43221</v>
      </c>
      <c r="B517" s="47" t="s">
        <v>53</v>
      </c>
      <c r="C517" s="57">
        <v>450000</v>
      </c>
    </row>
    <row r="518" spans="1:3" ht="24" x14ac:dyDescent="0.25">
      <c r="A518" s="48"/>
      <c r="B518" s="49" t="s">
        <v>326</v>
      </c>
      <c r="C518" s="58"/>
    </row>
    <row r="519" spans="1:3" x14ac:dyDescent="0.25">
      <c r="A519" s="46">
        <v>43221</v>
      </c>
      <c r="B519" s="47" t="s">
        <v>53</v>
      </c>
      <c r="C519" s="57">
        <v>450000</v>
      </c>
    </row>
    <row r="520" spans="1:3" ht="24" x14ac:dyDescent="0.25">
      <c r="A520" s="48"/>
      <c r="B520" s="49" t="s">
        <v>327</v>
      </c>
      <c r="C520" s="58"/>
    </row>
    <row r="521" spans="1:3" x14ac:dyDescent="0.25">
      <c r="A521" s="46">
        <v>43221</v>
      </c>
      <c r="B521" s="47" t="s">
        <v>53</v>
      </c>
      <c r="C521" s="57">
        <v>450000</v>
      </c>
    </row>
    <row r="522" spans="1:3" ht="24" x14ac:dyDescent="0.25">
      <c r="A522" s="48"/>
      <c r="B522" s="49" t="s">
        <v>328</v>
      </c>
      <c r="C522" s="58"/>
    </row>
    <row r="523" spans="1:3" x14ac:dyDescent="0.25">
      <c r="A523" s="46">
        <v>43221</v>
      </c>
      <c r="B523" s="47" t="s">
        <v>53</v>
      </c>
      <c r="C523" s="57">
        <v>450000</v>
      </c>
    </row>
    <row r="524" spans="1:3" x14ac:dyDescent="0.25">
      <c r="A524" s="48"/>
      <c r="B524" s="49" t="s">
        <v>329</v>
      </c>
      <c r="C524" s="58"/>
    </row>
    <row r="525" spans="1:3" x14ac:dyDescent="0.25">
      <c r="A525" s="46">
        <v>43221</v>
      </c>
      <c r="B525" s="47" t="s">
        <v>53</v>
      </c>
      <c r="C525" s="57">
        <v>450000</v>
      </c>
    </row>
    <row r="526" spans="1:3" x14ac:dyDescent="0.25">
      <c r="A526" s="48"/>
      <c r="B526" s="49" t="s">
        <v>330</v>
      </c>
      <c r="C526" s="58"/>
    </row>
    <row r="527" spans="1:3" x14ac:dyDescent="0.25">
      <c r="A527" s="46">
        <v>43685</v>
      </c>
      <c r="B527" s="47" t="s">
        <v>53</v>
      </c>
      <c r="C527" s="57">
        <v>450000</v>
      </c>
    </row>
    <row r="528" spans="1:3" ht="24" x14ac:dyDescent="0.25">
      <c r="A528" s="48"/>
      <c r="B528" s="49" t="s">
        <v>331</v>
      </c>
    </row>
    <row r="529" spans="1:3" x14ac:dyDescent="0.25">
      <c r="A529" s="46">
        <v>44613</v>
      </c>
      <c r="B529" s="47" t="s">
        <v>241</v>
      </c>
      <c r="C529" s="57">
        <v>105000</v>
      </c>
    </row>
    <row r="530" spans="1:3" ht="24" x14ac:dyDescent="0.25">
      <c r="A530" s="48"/>
      <c r="B530" s="49" t="s">
        <v>361</v>
      </c>
      <c r="C530" s="58"/>
    </row>
    <row r="531" spans="1:3" x14ac:dyDescent="0.25">
      <c r="A531" s="46">
        <v>44613</v>
      </c>
      <c r="B531" s="47" t="s">
        <v>241</v>
      </c>
      <c r="C531" s="57">
        <v>105000</v>
      </c>
    </row>
    <row r="532" spans="1:3" ht="24" x14ac:dyDescent="0.25">
      <c r="A532" s="48"/>
      <c r="B532" s="49" t="s">
        <v>362</v>
      </c>
      <c r="C532" s="58"/>
    </row>
    <row r="533" spans="1:3" x14ac:dyDescent="0.25">
      <c r="A533" s="46">
        <v>44613</v>
      </c>
      <c r="B533" s="47" t="s">
        <v>241</v>
      </c>
      <c r="C533" s="57">
        <v>105000</v>
      </c>
    </row>
    <row r="534" spans="1:3" x14ac:dyDescent="0.25">
      <c r="A534" s="48"/>
      <c r="B534" s="49" t="s">
        <v>363</v>
      </c>
      <c r="C534" s="58"/>
    </row>
    <row r="535" spans="1:3" x14ac:dyDescent="0.25">
      <c r="A535" s="46">
        <v>44613</v>
      </c>
      <c r="B535" s="47" t="s">
        <v>241</v>
      </c>
      <c r="C535" s="57">
        <v>105000</v>
      </c>
    </row>
    <row r="536" spans="1:3" ht="24" x14ac:dyDescent="0.25">
      <c r="A536" s="48"/>
      <c r="B536" s="49" t="s">
        <v>364</v>
      </c>
      <c r="C536" s="58"/>
    </row>
    <row r="537" spans="1:3" x14ac:dyDescent="0.25">
      <c r="A537" s="46">
        <v>44613</v>
      </c>
      <c r="B537" s="47" t="s">
        <v>241</v>
      </c>
      <c r="C537" s="57">
        <v>105000</v>
      </c>
    </row>
    <row r="538" spans="1:3" ht="24" x14ac:dyDescent="0.25">
      <c r="A538" s="48"/>
      <c r="B538" s="49" t="s">
        <v>365</v>
      </c>
      <c r="C538" s="58"/>
    </row>
    <row r="539" spans="1:3" x14ac:dyDescent="0.25">
      <c r="A539" s="46">
        <v>44613</v>
      </c>
      <c r="B539" s="47" t="s">
        <v>241</v>
      </c>
      <c r="C539" s="57">
        <v>105000</v>
      </c>
    </row>
    <row r="540" spans="1:3" ht="24" x14ac:dyDescent="0.25">
      <c r="A540" s="48"/>
      <c r="B540" s="49" t="s">
        <v>366</v>
      </c>
      <c r="C540" s="58"/>
    </row>
    <row r="541" spans="1:3" x14ac:dyDescent="0.25">
      <c r="A541" s="46">
        <v>44613</v>
      </c>
      <c r="B541" s="47" t="s">
        <v>241</v>
      </c>
      <c r="C541" s="57">
        <v>105000</v>
      </c>
    </row>
    <row r="542" spans="1:3" ht="24" x14ac:dyDescent="0.25">
      <c r="A542" s="48"/>
      <c r="B542" s="49" t="s">
        <v>367</v>
      </c>
      <c r="C542" s="58"/>
    </row>
    <row r="543" spans="1:3" x14ac:dyDescent="0.25">
      <c r="A543" s="46">
        <v>44613</v>
      </c>
      <c r="B543" s="47" t="s">
        <v>241</v>
      </c>
      <c r="C543" s="57">
        <v>105000</v>
      </c>
    </row>
    <row r="544" spans="1:3" ht="24" x14ac:dyDescent="0.25">
      <c r="A544" s="48"/>
      <c r="B544" s="49" t="s">
        <v>368</v>
      </c>
      <c r="C544" s="58"/>
    </row>
    <row r="545" spans="1:3" x14ac:dyDescent="0.25">
      <c r="A545" s="46">
        <v>44613</v>
      </c>
      <c r="B545" s="47" t="s">
        <v>241</v>
      </c>
      <c r="C545" s="57">
        <v>105000</v>
      </c>
    </row>
    <row r="546" spans="1:3" ht="24" x14ac:dyDescent="0.25">
      <c r="A546" s="48"/>
      <c r="B546" s="49" t="s">
        <v>369</v>
      </c>
      <c r="C546" s="58"/>
    </row>
    <row r="547" spans="1:3" x14ac:dyDescent="0.25">
      <c r="A547" s="46">
        <v>44613</v>
      </c>
      <c r="B547" s="47" t="s">
        <v>241</v>
      </c>
      <c r="C547" s="57">
        <v>105000</v>
      </c>
    </row>
    <row r="548" spans="1:3" ht="24" x14ac:dyDescent="0.25">
      <c r="A548" s="48"/>
      <c r="B548" s="49" t="s">
        <v>370</v>
      </c>
      <c r="C548" s="58"/>
    </row>
    <row r="549" spans="1:3" x14ac:dyDescent="0.25">
      <c r="A549" s="46">
        <v>44613</v>
      </c>
      <c r="B549" s="47" t="s">
        <v>241</v>
      </c>
      <c r="C549" s="57">
        <v>105000</v>
      </c>
    </row>
    <row r="550" spans="1:3" ht="24" x14ac:dyDescent="0.25">
      <c r="A550" s="48"/>
      <c r="B550" s="49" t="s">
        <v>371</v>
      </c>
      <c r="C550" s="58"/>
    </row>
    <row r="551" spans="1:3" x14ac:dyDescent="0.25">
      <c r="A551" s="46">
        <v>44613</v>
      </c>
      <c r="B551" s="47" t="s">
        <v>241</v>
      </c>
      <c r="C551" s="57">
        <v>105000</v>
      </c>
    </row>
    <row r="552" spans="1:3" ht="24" x14ac:dyDescent="0.25">
      <c r="A552" s="48"/>
      <c r="B552" s="49" t="s">
        <v>372</v>
      </c>
      <c r="C552" s="58"/>
    </row>
    <row r="553" spans="1:3" x14ac:dyDescent="0.25">
      <c r="A553" s="46">
        <v>44614</v>
      </c>
      <c r="B553" s="47" t="s">
        <v>241</v>
      </c>
      <c r="C553" s="57">
        <v>105000</v>
      </c>
    </row>
    <row r="554" spans="1:3" ht="24" x14ac:dyDescent="0.25">
      <c r="A554" s="48"/>
      <c r="B554" s="49" t="s">
        <v>373</v>
      </c>
      <c r="C554" s="58"/>
    </row>
    <row r="555" spans="1:3" x14ac:dyDescent="0.25">
      <c r="A555" s="46">
        <v>44614</v>
      </c>
      <c r="B555" s="47" t="s">
        <v>241</v>
      </c>
      <c r="C555" s="57">
        <v>105000</v>
      </c>
    </row>
    <row r="556" spans="1:3" ht="24" x14ac:dyDescent="0.25">
      <c r="A556" s="48"/>
      <c r="B556" s="49" t="s">
        <v>374</v>
      </c>
      <c r="C556" s="58"/>
    </row>
    <row r="557" spans="1:3" x14ac:dyDescent="0.25">
      <c r="A557" s="46">
        <v>44614</v>
      </c>
      <c r="B557" s="47" t="s">
        <v>241</v>
      </c>
      <c r="C557" s="57">
        <v>105000</v>
      </c>
    </row>
    <row r="558" spans="1:3" ht="24" x14ac:dyDescent="0.25">
      <c r="A558" s="48"/>
      <c r="B558" s="49" t="s">
        <v>375</v>
      </c>
      <c r="C558" s="58"/>
    </row>
    <row r="559" spans="1:3" x14ac:dyDescent="0.25">
      <c r="A559" s="46">
        <v>44614</v>
      </c>
      <c r="B559" s="47" t="s">
        <v>241</v>
      </c>
      <c r="C559" s="57">
        <v>105000</v>
      </c>
    </row>
    <row r="560" spans="1:3" ht="24" x14ac:dyDescent="0.25">
      <c r="A560" s="48"/>
      <c r="B560" s="49" t="s">
        <v>376</v>
      </c>
      <c r="C560" s="58"/>
    </row>
    <row r="561" spans="1:3" x14ac:dyDescent="0.25">
      <c r="A561" s="46">
        <v>44614</v>
      </c>
      <c r="B561" s="47" t="s">
        <v>241</v>
      </c>
      <c r="C561" s="57">
        <v>105000</v>
      </c>
    </row>
    <row r="562" spans="1:3" ht="24" x14ac:dyDescent="0.25">
      <c r="A562" s="48"/>
      <c r="B562" s="49" t="s">
        <v>377</v>
      </c>
      <c r="C562" s="58"/>
    </row>
    <row r="563" spans="1:3" x14ac:dyDescent="0.25">
      <c r="A563" s="46">
        <v>44614</v>
      </c>
      <c r="B563" s="47" t="s">
        <v>241</v>
      </c>
      <c r="C563" s="57">
        <v>105000</v>
      </c>
    </row>
    <row r="564" spans="1:3" ht="24" x14ac:dyDescent="0.25">
      <c r="A564" s="48"/>
      <c r="B564" s="49" t="s">
        <v>378</v>
      </c>
      <c r="C564" s="58"/>
    </row>
    <row r="565" spans="1:3" x14ac:dyDescent="0.25">
      <c r="A565" s="46">
        <v>44614</v>
      </c>
      <c r="B565" s="47" t="s">
        <v>241</v>
      </c>
      <c r="C565" s="57">
        <v>105000</v>
      </c>
    </row>
    <row r="566" spans="1:3" ht="24" x14ac:dyDescent="0.25">
      <c r="A566" s="48"/>
      <c r="B566" s="49" t="s">
        <v>379</v>
      </c>
      <c r="C566" s="58"/>
    </row>
    <row r="567" spans="1:3" x14ac:dyDescent="0.25">
      <c r="A567" s="46">
        <v>44615</v>
      </c>
      <c r="B567" s="47" t="s">
        <v>241</v>
      </c>
      <c r="C567" s="57">
        <v>105000</v>
      </c>
    </row>
    <row r="568" spans="1:3" ht="24" x14ac:dyDescent="0.25">
      <c r="A568" s="48"/>
      <c r="B568" s="49" t="s">
        <v>380</v>
      </c>
      <c r="C568" s="58"/>
    </row>
    <row r="569" spans="1:3" x14ac:dyDescent="0.25">
      <c r="A569" s="110">
        <v>44718</v>
      </c>
      <c r="B569" s="4" t="s">
        <v>1233</v>
      </c>
      <c r="C569" s="112">
        <v>105000</v>
      </c>
    </row>
    <row r="570" spans="1:3" x14ac:dyDescent="0.25">
      <c r="A570" s="110">
        <v>44718</v>
      </c>
      <c r="B570" s="4" t="s">
        <v>1233</v>
      </c>
      <c r="C570" s="112">
        <v>105000</v>
      </c>
    </row>
    <row r="571" spans="1:3" x14ac:dyDescent="0.25">
      <c r="A571" s="110">
        <v>44718</v>
      </c>
      <c r="B571" s="4" t="s">
        <v>1233</v>
      </c>
      <c r="C571" s="112">
        <v>105000</v>
      </c>
    </row>
    <row r="572" spans="1:3" x14ac:dyDescent="0.25">
      <c r="A572" s="110">
        <v>44718</v>
      </c>
      <c r="B572" s="4" t="s">
        <v>1233</v>
      </c>
      <c r="C572" s="112">
        <v>105000</v>
      </c>
    </row>
    <row r="573" spans="1:3" x14ac:dyDescent="0.25">
      <c r="A573" s="110">
        <v>44718</v>
      </c>
      <c r="B573" s="4" t="s">
        <v>1233</v>
      </c>
      <c r="C573" s="112">
        <v>105000</v>
      </c>
    </row>
    <row r="574" spans="1:3" x14ac:dyDescent="0.25">
      <c r="A574" s="110">
        <v>44718</v>
      </c>
      <c r="B574" s="4" t="s">
        <v>1233</v>
      </c>
      <c r="C574" s="112">
        <v>105000</v>
      </c>
    </row>
    <row r="575" spans="1:3" x14ac:dyDescent="0.25">
      <c r="A575" s="110">
        <v>44718</v>
      </c>
      <c r="B575" s="4" t="s">
        <v>1233</v>
      </c>
      <c r="C575" s="112">
        <v>105000</v>
      </c>
    </row>
    <row r="576" spans="1:3" x14ac:dyDescent="0.25">
      <c r="A576" s="110">
        <v>44718</v>
      </c>
      <c r="B576" s="4" t="s">
        <v>1233</v>
      </c>
      <c r="C576" s="112">
        <v>105000</v>
      </c>
    </row>
    <row r="577" spans="1:3" x14ac:dyDescent="0.25">
      <c r="A577" s="110">
        <v>44718</v>
      </c>
      <c r="B577" s="4" t="s">
        <v>1233</v>
      </c>
      <c r="C577" s="112">
        <v>105000</v>
      </c>
    </row>
    <row r="578" spans="1:3" x14ac:dyDescent="0.25">
      <c r="A578" s="110">
        <v>44718</v>
      </c>
      <c r="B578" s="4" t="s">
        <v>1233</v>
      </c>
      <c r="C578" s="112">
        <v>105000</v>
      </c>
    </row>
    <row r="579" spans="1:3" x14ac:dyDescent="0.25">
      <c r="A579" s="110">
        <v>44718</v>
      </c>
      <c r="B579" s="4" t="s">
        <v>1233</v>
      </c>
      <c r="C579" s="112">
        <v>105000</v>
      </c>
    </row>
    <row r="580" spans="1:3" x14ac:dyDescent="0.25">
      <c r="A580" s="110">
        <v>44718</v>
      </c>
      <c r="B580" s="4" t="s">
        <v>1233</v>
      </c>
      <c r="C580" s="112">
        <v>105000</v>
      </c>
    </row>
    <row r="581" spans="1:3" x14ac:dyDescent="0.25">
      <c r="A581" s="110">
        <v>44718</v>
      </c>
      <c r="B581" s="4" t="s">
        <v>1233</v>
      </c>
      <c r="C581" s="112">
        <v>105000</v>
      </c>
    </row>
    <row r="582" spans="1:3" x14ac:dyDescent="0.25">
      <c r="A582" s="110">
        <v>44718</v>
      </c>
      <c r="B582" s="4" t="s">
        <v>1233</v>
      </c>
      <c r="C582" s="112">
        <v>105000</v>
      </c>
    </row>
    <row r="583" spans="1:3" x14ac:dyDescent="0.25">
      <c r="A583" s="110">
        <v>44718</v>
      </c>
      <c r="B583" s="4" t="s">
        <v>1233</v>
      </c>
      <c r="C583" s="112">
        <v>105000</v>
      </c>
    </row>
    <row r="584" spans="1:3" x14ac:dyDescent="0.25">
      <c r="A584" s="110">
        <v>44718</v>
      </c>
      <c r="B584" s="4" t="s">
        <v>1233</v>
      </c>
      <c r="C584" s="112">
        <v>105000</v>
      </c>
    </row>
    <row r="585" spans="1:3" x14ac:dyDescent="0.25">
      <c r="A585" s="110">
        <v>44718</v>
      </c>
      <c r="B585" s="4" t="s">
        <v>1233</v>
      </c>
      <c r="C585" s="112">
        <v>105000</v>
      </c>
    </row>
    <row r="586" spans="1:3" x14ac:dyDescent="0.25">
      <c r="A586" s="110">
        <v>44718</v>
      </c>
      <c r="B586" s="4" t="s">
        <v>1233</v>
      </c>
      <c r="C586" s="112">
        <v>105000</v>
      </c>
    </row>
    <row r="587" spans="1:3" x14ac:dyDescent="0.25">
      <c r="A587" s="110">
        <v>44718</v>
      </c>
      <c r="B587" s="4" t="s">
        <v>1233</v>
      </c>
      <c r="C587" s="112">
        <v>105000</v>
      </c>
    </row>
    <row r="588" spans="1:3" x14ac:dyDescent="0.25">
      <c r="A588" s="110">
        <v>44719</v>
      </c>
      <c r="B588" s="4" t="s">
        <v>1233</v>
      </c>
      <c r="C588" s="112">
        <v>105000</v>
      </c>
    </row>
    <row r="589" spans="1:3" x14ac:dyDescent="0.25">
      <c r="A589" s="110">
        <v>44791</v>
      </c>
      <c r="B589" s="4" t="s">
        <v>1233</v>
      </c>
      <c r="C589" s="111">
        <v>1995000</v>
      </c>
    </row>
    <row r="590" spans="1:3" x14ac:dyDescent="0.25">
      <c r="A590" s="110">
        <v>44894</v>
      </c>
      <c r="B590" s="4" t="s">
        <v>1254</v>
      </c>
      <c r="C590" s="111">
        <v>105000</v>
      </c>
    </row>
    <row r="591" spans="1:3" x14ac:dyDescent="0.25">
      <c r="A591" s="110">
        <v>44894</v>
      </c>
      <c r="B591" s="4" t="s">
        <v>1254</v>
      </c>
      <c r="C591" s="111">
        <v>105000</v>
      </c>
    </row>
    <row r="592" spans="1:3" x14ac:dyDescent="0.25">
      <c r="A592" s="110">
        <v>44894</v>
      </c>
      <c r="B592" s="4" t="s">
        <v>1254</v>
      </c>
      <c r="C592" s="111">
        <v>105000</v>
      </c>
    </row>
    <row r="593" spans="1:3" x14ac:dyDescent="0.25">
      <c r="A593" s="110">
        <v>44894</v>
      </c>
      <c r="B593" s="4" t="s">
        <v>1254</v>
      </c>
      <c r="C593" s="111">
        <v>105000</v>
      </c>
    </row>
    <row r="594" spans="1:3" x14ac:dyDescent="0.25">
      <c r="A594" s="110">
        <v>44894</v>
      </c>
      <c r="B594" s="4" t="s">
        <v>1254</v>
      </c>
      <c r="C594" s="111">
        <v>105000</v>
      </c>
    </row>
    <row r="595" spans="1:3" x14ac:dyDescent="0.25">
      <c r="A595" s="110">
        <v>44894</v>
      </c>
      <c r="B595" s="4" t="s">
        <v>1254</v>
      </c>
      <c r="C595" s="111">
        <v>105000</v>
      </c>
    </row>
    <row r="596" spans="1:3" x14ac:dyDescent="0.25">
      <c r="A596" s="110">
        <v>44894</v>
      </c>
      <c r="B596" s="4" t="s">
        <v>1254</v>
      </c>
      <c r="C596" s="111">
        <v>105000</v>
      </c>
    </row>
    <row r="597" spans="1:3" x14ac:dyDescent="0.25">
      <c r="A597" s="110">
        <v>44894</v>
      </c>
      <c r="B597" s="4" t="s">
        <v>1254</v>
      </c>
      <c r="C597" s="111">
        <v>105000</v>
      </c>
    </row>
    <row r="598" spans="1:3" x14ac:dyDescent="0.25">
      <c r="A598" s="110">
        <v>44894</v>
      </c>
      <c r="B598" s="4" t="s">
        <v>1254</v>
      </c>
      <c r="C598" s="111">
        <v>105000</v>
      </c>
    </row>
    <row r="599" spans="1:3" x14ac:dyDescent="0.25">
      <c r="A599" s="110">
        <v>44894</v>
      </c>
      <c r="B599" s="4" t="s">
        <v>1254</v>
      </c>
      <c r="C599" s="111">
        <v>105000</v>
      </c>
    </row>
    <row r="600" spans="1:3" x14ac:dyDescent="0.25">
      <c r="A600" s="110">
        <v>44894</v>
      </c>
      <c r="B600" s="4" t="s">
        <v>1254</v>
      </c>
      <c r="C600" s="111">
        <v>105000</v>
      </c>
    </row>
    <row r="601" spans="1:3" x14ac:dyDescent="0.25">
      <c r="A601" s="110">
        <v>44894</v>
      </c>
      <c r="B601" s="4" t="s">
        <v>1254</v>
      </c>
      <c r="C601" s="111">
        <v>105000</v>
      </c>
    </row>
    <row r="602" spans="1:3" x14ac:dyDescent="0.25">
      <c r="A602" s="110">
        <v>44894</v>
      </c>
      <c r="B602" s="4" t="s">
        <v>1254</v>
      </c>
      <c r="C602" s="111">
        <v>105000</v>
      </c>
    </row>
    <row r="603" spans="1:3" x14ac:dyDescent="0.25">
      <c r="A603" s="110">
        <v>44895</v>
      </c>
      <c r="B603" s="4" t="s">
        <v>1254</v>
      </c>
      <c r="C603" s="111">
        <v>105000</v>
      </c>
    </row>
    <row r="604" spans="1:3" x14ac:dyDescent="0.25">
      <c r="A604" s="110">
        <v>44895</v>
      </c>
      <c r="B604" s="4" t="s">
        <v>1254</v>
      </c>
      <c r="C604" s="111">
        <v>105000</v>
      </c>
    </row>
    <row r="605" spans="1:3" x14ac:dyDescent="0.25">
      <c r="A605" s="110">
        <v>44895</v>
      </c>
      <c r="B605" s="4" t="s">
        <v>1254</v>
      </c>
      <c r="C605" s="111">
        <v>105000</v>
      </c>
    </row>
    <row r="606" spans="1:3" x14ac:dyDescent="0.25">
      <c r="A606" s="110">
        <v>44895</v>
      </c>
      <c r="B606" s="4" t="s">
        <v>1254</v>
      </c>
      <c r="C606" s="111">
        <v>105000</v>
      </c>
    </row>
    <row r="607" spans="1:3" x14ac:dyDescent="0.25">
      <c r="A607" s="110">
        <v>44895</v>
      </c>
      <c r="B607" s="4" t="s">
        <v>1254</v>
      </c>
      <c r="C607" s="111">
        <v>105000</v>
      </c>
    </row>
    <row r="608" spans="1:3" x14ac:dyDescent="0.25">
      <c r="A608" s="110">
        <v>44895</v>
      </c>
      <c r="B608" s="4" t="s">
        <v>1254</v>
      </c>
      <c r="C608" s="111">
        <v>105000</v>
      </c>
    </row>
    <row r="609" spans="1:3" x14ac:dyDescent="0.25">
      <c r="A609" s="110">
        <v>44895</v>
      </c>
      <c r="B609" s="4" t="s">
        <v>1254</v>
      </c>
      <c r="C609" s="111">
        <v>105000</v>
      </c>
    </row>
    <row r="610" spans="1:3" x14ac:dyDescent="0.25">
      <c r="A610" s="110">
        <v>44895</v>
      </c>
      <c r="B610" s="4" t="s">
        <v>1254</v>
      </c>
      <c r="C610" s="111">
        <v>105000</v>
      </c>
    </row>
    <row r="611" spans="1:3" x14ac:dyDescent="0.25">
      <c r="A611" s="126">
        <v>44973</v>
      </c>
      <c r="B611" s="136" t="s">
        <v>332</v>
      </c>
      <c r="C611" s="135">
        <v>2100000</v>
      </c>
    </row>
    <row r="612" spans="1:3" x14ac:dyDescent="0.25">
      <c r="A612" s="126">
        <v>45062</v>
      </c>
      <c r="B612" s="136" t="s">
        <v>332</v>
      </c>
      <c r="C612" s="135">
        <v>2100000</v>
      </c>
    </row>
    <row r="613" spans="1:3" x14ac:dyDescent="0.25">
      <c r="A613" s="126">
        <v>45246</v>
      </c>
      <c r="B613" s="136" t="s">
        <v>332</v>
      </c>
      <c r="C613" s="135">
        <v>2100000</v>
      </c>
    </row>
    <row r="614" spans="1:3" x14ac:dyDescent="0.25">
      <c r="A614" s="126"/>
      <c r="B614" s="136" t="s">
        <v>1421</v>
      </c>
      <c r="C614" s="135">
        <v>2700000</v>
      </c>
    </row>
    <row r="615" spans="1:3" x14ac:dyDescent="0.25">
      <c r="A615" s="126"/>
      <c r="B615" s="136" t="s">
        <v>332</v>
      </c>
      <c r="C615" s="135">
        <v>700000</v>
      </c>
    </row>
    <row r="616" spans="1:3" x14ac:dyDescent="0.25">
      <c r="C616" s="2">
        <f>SUM(C3:C615)</f>
        <v>57105000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A870-7740-42EE-84F3-477C27CFA389}">
  <dimension ref="A1:H1841"/>
  <sheetViews>
    <sheetView topLeftCell="A1785" workbookViewId="0">
      <selection activeCell="F1806" sqref="F1806"/>
    </sheetView>
  </sheetViews>
  <sheetFormatPr defaultRowHeight="15" x14ac:dyDescent="0.25"/>
  <cols>
    <col min="1" max="1" width="10.42578125" style="7" bestFit="1" customWidth="1"/>
    <col min="2" max="2" width="53.28515625" style="7" bestFit="1" customWidth="1"/>
    <col min="3" max="3" width="8.85546875" style="7" bestFit="1" customWidth="1"/>
    <col min="4" max="4" width="7" style="7" bestFit="1" customWidth="1"/>
    <col min="5" max="5" width="15.85546875" style="84" bestFit="1" customWidth="1"/>
    <col min="6" max="6" width="12.5703125" style="7" bestFit="1" customWidth="1"/>
    <col min="7" max="7" width="17.140625" style="121" customWidth="1"/>
    <col min="8" max="8" width="10" style="7" bestFit="1" customWidth="1"/>
    <col min="9" max="16384" width="9.140625" style="7"/>
  </cols>
  <sheetData>
    <row r="1" spans="1:5" x14ac:dyDescent="0.25">
      <c r="A1" s="59" t="s">
        <v>1</v>
      </c>
      <c r="B1" s="65"/>
      <c r="C1" s="60" t="s">
        <v>584</v>
      </c>
      <c r="D1" s="59" t="s">
        <v>585</v>
      </c>
      <c r="E1" s="76" t="s">
        <v>2</v>
      </c>
    </row>
    <row r="2" spans="1:5" x14ac:dyDescent="0.25">
      <c r="A2" s="50">
        <v>43332</v>
      </c>
      <c r="B2" s="51" t="s">
        <v>381</v>
      </c>
      <c r="C2" s="63" t="s">
        <v>382</v>
      </c>
      <c r="D2" s="59" t="s">
        <v>383</v>
      </c>
      <c r="E2" s="77">
        <v>16500</v>
      </c>
    </row>
    <row r="3" spans="1:5" x14ac:dyDescent="0.25">
      <c r="A3" s="62" t="s">
        <v>358</v>
      </c>
      <c r="B3" s="63" t="s">
        <v>384</v>
      </c>
      <c r="C3" s="62" t="s">
        <v>358</v>
      </c>
      <c r="D3" s="51" t="s">
        <v>358</v>
      </c>
      <c r="E3" s="76"/>
    </row>
    <row r="4" spans="1:5" x14ac:dyDescent="0.25">
      <c r="A4" s="62" t="s">
        <v>358</v>
      </c>
      <c r="B4" s="63" t="s">
        <v>385</v>
      </c>
      <c r="C4" s="62" t="s">
        <v>358</v>
      </c>
      <c r="D4" s="51" t="s">
        <v>358</v>
      </c>
      <c r="E4" s="76">
        <v>1485</v>
      </c>
    </row>
    <row r="5" spans="1:5" x14ac:dyDescent="0.25">
      <c r="A5" s="62" t="s">
        <v>358</v>
      </c>
      <c r="B5" s="63" t="s">
        <v>386</v>
      </c>
      <c r="C5" s="62" t="s">
        <v>358</v>
      </c>
      <c r="D5" s="51" t="s">
        <v>358</v>
      </c>
      <c r="E5" s="76">
        <v>1485</v>
      </c>
    </row>
    <row r="6" spans="1:5" x14ac:dyDescent="0.25">
      <c r="A6" s="53"/>
      <c r="B6" s="54" t="s">
        <v>387</v>
      </c>
      <c r="C6" s="64"/>
      <c r="D6" s="64"/>
      <c r="E6" s="78"/>
    </row>
    <row r="7" spans="1:5" x14ac:dyDescent="0.25">
      <c r="A7" s="50">
        <v>43344</v>
      </c>
      <c r="B7" s="51" t="s">
        <v>381</v>
      </c>
      <c r="C7" s="63" t="s">
        <v>382</v>
      </c>
      <c r="D7" s="59" t="s">
        <v>388</v>
      </c>
      <c r="E7" s="77">
        <v>88694</v>
      </c>
    </row>
    <row r="8" spans="1:5" x14ac:dyDescent="0.25">
      <c r="A8" s="62" t="s">
        <v>358</v>
      </c>
      <c r="B8" s="63" t="s">
        <v>389</v>
      </c>
      <c r="C8" s="62" t="s">
        <v>358</v>
      </c>
      <c r="D8" s="51" t="s">
        <v>358</v>
      </c>
      <c r="E8" s="76"/>
    </row>
    <row r="9" spans="1:5" x14ac:dyDescent="0.25">
      <c r="A9" s="62" t="s">
        <v>358</v>
      </c>
      <c r="B9" s="63" t="s">
        <v>385</v>
      </c>
      <c r="C9" s="62" t="s">
        <v>358</v>
      </c>
      <c r="D9" s="51" t="s">
        <v>358</v>
      </c>
      <c r="E9" s="76">
        <v>7982.5</v>
      </c>
    </row>
    <row r="10" spans="1:5" x14ac:dyDescent="0.25">
      <c r="A10" s="62" t="s">
        <v>358</v>
      </c>
      <c r="B10" s="63" t="s">
        <v>386</v>
      </c>
      <c r="C10" s="62" t="s">
        <v>358</v>
      </c>
      <c r="D10" s="51" t="s">
        <v>358</v>
      </c>
      <c r="E10" s="76">
        <v>7982.5</v>
      </c>
    </row>
    <row r="11" spans="1:5" x14ac:dyDescent="0.25">
      <c r="A11" s="53"/>
      <c r="B11" s="54" t="s">
        <v>387</v>
      </c>
      <c r="C11" s="64"/>
      <c r="D11" s="64"/>
      <c r="E11" s="78"/>
    </row>
    <row r="12" spans="1:5" x14ac:dyDescent="0.25">
      <c r="A12" s="50">
        <v>43344</v>
      </c>
      <c r="B12" s="51" t="s">
        <v>381</v>
      </c>
      <c r="C12" s="63" t="s">
        <v>382</v>
      </c>
      <c r="D12" s="59" t="s">
        <v>390</v>
      </c>
      <c r="E12" s="77">
        <v>26877</v>
      </c>
    </row>
    <row r="13" spans="1:5" x14ac:dyDescent="0.25">
      <c r="A13" s="62" t="s">
        <v>358</v>
      </c>
      <c r="B13" s="63" t="s">
        <v>389</v>
      </c>
      <c r="C13" s="62" t="s">
        <v>358</v>
      </c>
      <c r="D13" s="51" t="s">
        <v>358</v>
      </c>
      <c r="E13" s="76"/>
    </row>
    <row r="14" spans="1:5" x14ac:dyDescent="0.25">
      <c r="A14" s="62" t="s">
        <v>358</v>
      </c>
      <c r="B14" s="63" t="s">
        <v>386</v>
      </c>
      <c r="C14" s="62" t="s">
        <v>358</v>
      </c>
      <c r="D14" s="51" t="s">
        <v>358</v>
      </c>
      <c r="E14" s="76">
        <v>2419</v>
      </c>
    </row>
    <row r="15" spans="1:5" x14ac:dyDescent="0.25">
      <c r="A15" s="62" t="s">
        <v>358</v>
      </c>
      <c r="B15" s="63" t="s">
        <v>385</v>
      </c>
      <c r="C15" s="62" t="s">
        <v>358</v>
      </c>
      <c r="D15" s="51" t="s">
        <v>358</v>
      </c>
      <c r="E15" s="76">
        <v>2419</v>
      </c>
    </row>
    <row r="16" spans="1:5" x14ac:dyDescent="0.25">
      <c r="A16" s="53"/>
      <c r="B16" s="54" t="s">
        <v>387</v>
      </c>
      <c r="C16" s="64"/>
      <c r="D16" s="64"/>
      <c r="E16" s="78"/>
    </row>
    <row r="17" spans="1:5" x14ac:dyDescent="0.25">
      <c r="A17" s="50">
        <v>43344</v>
      </c>
      <c r="B17" s="51" t="s">
        <v>381</v>
      </c>
      <c r="C17" s="63" t="s">
        <v>382</v>
      </c>
      <c r="D17" s="59" t="s">
        <v>391</v>
      </c>
      <c r="E17" s="77">
        <v>80631</v>
      </c>
    </row>
    <row r="18" spans="1:5" x14ac:dyDescent="0.25">
      <c r="A18" s="62" t="s">
        <v>358</v>
      </c>
      <c r="B18" s="63" t="s">
        <v>389</v>
      </c>
      <c r="C18" s="62" t="s">
        <v>358</v>
      </c>
      <c r="D18" s="51" t="s">
        <v>358</v>
      </c>
      <c r="E18" s="76"/>
    </row>
    <row r="19" spans="1:5" x14ac:dyDescent="0.25">
      <c r="A19" s="62" t="s">
        <v>358</v>
      </c>
      <c r="B19" s="63" t="s">
        <v>385</v>
      </c>
      <c r="C19" s="62" t="s">
        <v>358</v>
      </c>
      <c r="D19" s="51" t="s">
        <v>358</v>
      </c>
      <c r="E19" s="76">
        <v>7257</v>
      </c>
    </row>
    <row r="20" spans="1:5" x14ac:dyDescent="0.25">
      <c r="A20" s="62" t="s">
        <v>358</v>
      </c>
      <c r="B20" s="63" t="s">
        <v>386</v>
      </c>
      <c r="C20" s="62" t="s">
        <v>358</v>
      </c>
      <c r="D20" s="51" t="s">
        <v>358</v>
      </c>
      <c r="E20" s="76">
        <v>7257</v>
      </c>
    </row>
    <row r="21" spans="1:5" x14ac:dyDescent="0.25">
      <c r="A21" s="53"/>
      <c r="B21" s="54" t="s">
        <v>387</v>
      </c>
      <c r="C21" s="64"/>
      <c r="D21" s="64"/>
      <c r="E21" s="78"/>
    </row>
    <row r="22" spans="1:5" x14ac:dyDescent="0.25">
      <c r="A22" s="50">
        <v>43347</v>
      </c>
      <c r="B22" s="51" t="s">
        <v>381</v>
      </c>
      <c r="C22" s="63" t="s">
        <v>382</v>
      </c>
      <c r="D22" s="59" t="s">
        <v>392</v>
      </c>
      <c r="E22" s="77">
        <v>7904</v>
      </c>
    </row>
    <row r="23" spans="1:5" x14ac:dyDescent="0.25">
      <c r="A23" s="62" t="s">
        <v>358</v>
      </c>
      <c r="B23" s="63" t="s">
        <v>393</v>
      </c>
      <c r="C23" s="62" t="s">
        <v>358</v>
      </c>
      <c r="D23" s="51" t="s">
        <v>358</v>
      </c>
      <c r="E23" s="76"/>
    </row>
    <row r="24" spans="1:5" x14ac:dyDescent="0.25">
      <c r="A24" s="62" t="s">
        <v>358</v>
      </c>
      <c r="B24" s="63" t="s">
        <v>385</v>
      </c>
      <c r="C24" s="62" t="s">
        <v>358</v>
      </c>
      <c r="D24" s="51" t="s">
        <v>358</v>
      </c>
      <c r="E24" s="76">
        <v>711</v>
      </c>
    </row>
    <row r="25" spans="1:5" x14ac:dyDescent="0.25">
      <c r="A25" s="62" t="s">
        <v>358</v>
      </c>
      <c r="B25" s="63" t="s">
        <v>386</v>
      </c>
      <c r="C25" s="62" t="s">
        <v>358</v>
      </c>
      <c r="D25" s="51" t="s">
        <v>358</v>
      </c>
      <c r="E25" s="76">
        <v>711</v>
      </c>
    </row>
    <row r="26" spans="1:5" x14ac:dyDescent="0.25">
      <c r="A26" s="53"/>
      <c r="B26" s="54" t="s">
        <v>387</v>
      </c>
      <c r="C26" s="64"/>
      <c r="D26" s="64"/>
      <c r="E26" s="78"/>
    </row>
    <row r="27" spans="1:5" x14ac:dyDescent="0.25">
      <c r="A27" s="50">
        <v>43347</v>
      </c>
      <c r="B27" s="51" t="s">
        <v>381</v>
      </c>
      <c r="C27" s="63" t="s">
        <v>382</v>
      </c>
      <c r="D27" s="59" t="s">
        <v>394</v>
      </c>
      <c r="E27" s="77">
        <v>18106</v>
      </c>
    </row>
    <row r="28" spans="1:5" x14ac:dyDescent="0.25">
      <c r="A28" s="62" t="s">
        <v>358</v>
      </c>
      <c r="B28" s="63" t="s">
        <v>395</v>
      </c>
      <c r="C28" s="62" t="s">
        <v>358</v>
      </c>
      <c r="D28" s="51" t="s">
        <v>358</v>
      </c>
      <c r="E28" s="76"/>
    </row>
    <row r="29" spans="1:5" x14ac:dyDescent="0.25">
      <c r="A29" s="62" t="s">
        <v>358</v>
      </c>
      <c r="B29" s="63" t="s">
        <v>386</v>
      </c>
      <c r="C29" s="62" t="s">
        <v>358</v>
      </c>
      <c r="D29" s="51" t="s">
        <v>358</v>
      </c>
      <c r="E29" s="76">
        <v>1629</v>
      </c>
    </row>
    <row r="30" spans="1:5" x14ac:dyDescent="0.25">
      <c r="A30" s="62" t="s">
        <v>358</v>
      </c>
      <c r="B30" s="63" t="s">
        <v>385</v>
      </c>
      <c r="C30" s="62" t="s">
        <v>358</v>
      </c>
      <c r="D30" s="51" t="s">
        <v>358</v>
      </c>
      <c r="E30" s="76">
        <v>1629</v>
      </c>
    </row>
    <row r="31" spans="1:5" x14ac:dyDescent="0.25">
      <c r="A31" s="50">
        <v>43348</v>
      </c>
      <c r="B31" s="51" t="s">
        <v>381</v>
      </c>
      <c r="C31" s="63" t="s">
        <v>382</v>
      </c>
      <c r="D31" s="59" t="s">
        <v>396</v>
      </c>
      <c r="E31" s="77">
        <v>219404</v>
      </c>
    </row>
    <row r="32" spans="1:5" x14ac:dyDescent="0.25">
      <c r="A32" s="62" t="s">
        <v>358</v>
      </c>
      <c r="B32" s="63" t="s">
        <v>397</v>
      </c>
      <c r="C32" s="62" t="s">
        <v>358</v>
      </c>
      <c r="D32" s="51" t="s">
        <v>358</v>
      </c>
      <c r="E32" s="76"/>
    </row>
    <row r="33" spans="1:5" x14ac:dyDescent="0.25">
      <c r="A33" s="62" t="s">
        <v>358</v>
      </c>
      <c r="B33" s="63" t="s">
        <v>385</v>
      </c>
      <c r="C33" s="62" t="s">
        <v>358</v>
      </c>
      <c r="D33" s="51" t="s">
        <v>358</v>
      </c>
      <c r="E33" s="76">
        <v>19746.5</v>
      </c>
    </row>
    <row r="34" spans="1:5" x14ac:dyDescent="0.25">
      <c r="A34" s="62" t="s">
        <v>358</v>
      </c>
      <c r="B34" s="63" t="s">
        <v>386</v>
      </c>
      <c r="C34" s="62" t="s">
        <v>358</v>
      </c>
      <c r="D34" s="51" t="s">
        <v>358</v>
      </c>
      <c r="E34" s="76">
        <v>19746.5</v>
      </c>
    </row>
    <row r="35" spans="1:5" x14ac:dyDescent="0.25">
      <c r="A35" s="53"/>
      <c r="B35" s="54" t="s">
        <v>387</v>
      </c>
      <c r="C35" s="64"/>
      <c r="D35" s="64"/>
      <c r="E35" s="78"/>
    </row>
    <row r="36" spans="1:5" x14ac:dyDescent="0.25">
      <c r="A36" s="50">
        <v>43348</v>
      </c>
      <c r="B36" s="51" t="s">
        <v>381</v>
      </c>
      <c r="C36" s="63" t="s">
        <v>382</v>
      </c>
      <c r="D36" s="59" t="s">
        <v>398</v>
      </c>
      <c r="E36" s="77">
        <v>218652</v>
      </c>
    </row>
    <row r="37" spans="1:5" x14ac:dyDescent="0.25">
      <c r="A37" s="62" t="s">
        <v>358</v>
      </c>
      <c r="B37" s="63" t="s">
        <v>397</v>
      </c>
      <c r="C37" s="62" t="s">
        <v>358</v>
      </c>
      <c r="D37" s="51" t="s">
        <v>358</v>
      </c>
      <c r="E37" s="76"/>
    </row>
    <row r="38" spans="1:5" x14ac:dyDescent="0.25">
      <c r="A38" s="62" t="s">
        <v>358</v>
      </c>
      <c r="B38" s="63" t="s">
        <v>386</v>
      </c>
      <c r="C38" s="62" t="s">
        <v>358</v>
      </c>
      <c r="D38" s="51" t="s">
        <v>358</v>
      </c>
      <c r="E38" s="76">
        <v>19678.5</v>
      </c>
    </row>
    <row r="39" spans="1:5" x14ac:dyDescent="0.25">
      <c r="A39" s="62" t="s">
        <v>358</v>
      </c>
      <c r="B39" s="63" t="s">
        <v>385</v>
      </c>
      <c r="C39" s="62" t="s">
        <v>358</v>
      </c>
      <c r="D39" s="51" t="s">
        <v>358</v>
      </c>
      <c r="E39" s="76">
        <v>19678.5</v>
      </c>
    </row>
    <row r="40" spans="1:5" x14ac:dyDescent="0.25">
      <c r="A40" s="53"/>
      <c r="B40" s="54" t="s">
        <v>387</v>
      </c>
      <c r="C40" s="64"/>
      <c r="D40" s="64"/>
      <c r="E40" s="78"/>
    </row>
    <row r="41" spans="1:5" x14ac:dyDescent="0.25">
      <c r="A41" s="50">
        <v>43349</v>
      </c>
      <c r="B41" s="51" t="s">
        <v>399</v>
      </c>
      <c r="C41" s="63" t="s">
        <v>382</v>
      </c>
      <c r="D41" s="59" t="s">
        <v>400</v>
      </c>
      <c r="E41" s="77">
        <v>2500</v>
      </c>
    </row>
    <row r="42" spans="1:5" x14ac:dyDescent="0.25">
      <c r="A42" s="53"/>
      <c r="B42" s="54" t="s">
        <v>387</v>
      </c>
      <c r="C42" s="64"/>
      <c r="D42" s="64"/>
      <c r="E42" s="78"/>
    </row>
    <row r="43" spans="1:5" x14ac:dyDescent="0.25">
      <c r="A43" s="50">
        <v>43355</v>
      </c>
      <c r="B43" s="51" t="s">
        <v>401</v>
      </c>
      <c r="C43" s="63" t="s">
        <v>382</v>
      </c>
      <c r="D43" s="59" t="s">
        <v>402</v>
      </c>
      <c r="E43" s="77">
        <v>27623</v>
      </c>
    </row>
    <row r="44" spans="1:5" x14ac:dyDescent="0.25">
      <c r="A44" s="53"/>
      <c r="B44" s="54" t="s">
        <v>403</v>
      </c>
      <c r="C44" s="64"/>
      <c r="D44" s="64"/>
      <c r="E44" s="78"/>
    </row>
    <row r="45" spans="1:5" x14ac:dyDescent="0.25">
      <c r="A45" s="50">
        <v>43358</v>
      </c>
      <c r="B45" s="51" t="s">
        <v>381</v>
      </c>
      <c r="C45" s="63" t="s">
        <v>382</v>
      </c>
      <c r="D45" s="59" t="s">
        <v>404</v>
      </c>
      <c r="E45" s="77">
        <v>26822</v>
      </c>
    </row>
    <row r="46" spans="1:5" x14ac:dyDescent="0.25">
      <c r="A46" s="62" t="s">
        <v>358</v>
      </c>
      <c r="B46" s="63" t="s">
        <v>405</v>
      </c>
      <c r="C46" s="62" t="s">
        <v>358</v>
      </c>
      <c r="D46" s="51" t="s">
        <v>358</v>
      </c>
      <c r="E46" s="76"/>
    </row>
    <row r="47" spans="1:5" x14ac:dyDescent="0.25">
      <c r="A47" s="62" t="s">
        <v>358</v>
      </c>
      <c r="B47" s="63" t="s">
        <v>385</v>
      </c>
      <c r="C47" s="62" t="s">
        <v>358</v>
      </c>
      <c r="D47" s="51" t="s">
        <v>358</v>
      </c>
      <c r="E47" s="76">
        <v>2414</v>
      </c>
    </row>
    <row r="48" spans="1:5" x14ac:dyDescent="0.25">
      <c r="A48" s="62" t="s">
        <v>358</v>
      </c>
      <c r="B48" s="63" t="s">
        <v>386</v>
      </c>
      <c r="C48" s="62" t="s">
        <v>358</v>
      </c>
      <c r="D48" s="51" t="s">
        <v>358</v>
      </c>
      <c r="E48" s="76">
        <v>2414</v>
      </c>
    </row>
    <row r="49" spans="1:5" x14ac:dyDescent="0.25">
      <c r="A49" s="53"/>
      <c r="B49" s="54" t="s">
        <v>387</v>
      </c>
      <c r="C49" s="64"/>
      <c r="D49" s="64"/>
      <c r="E49" s="78"/>
    </row>
    <row r="50" spans="1:5" x14ac:dyDescent="0.25">
      <c r="A50" s="50">
        <v>43358</v>
      </c>
      <c r="B50" s="51" t="s">
        <v>381</v>
      </c>
      <c r="C50" s="63" t="s">
        <v>382</v>
      </c>
      <c r="D50" s="59" t="s">
        <v>406</v>
      </c>
      <c r="E50" s="77">
        <v>26822</v>
      </c>
    </row>
    <row r="51" spans="1:5" x14ac:dyDescent="0.25">
      <c r="A51" s="62" t="s">
        <v>358</v>
      </c>
      <c r="B51" s="63" t="s">
        <v>405</v>
      </c>
      <c r="C51" s="62" t="s">
        <v>358</v>
      </c>
      <c r="D51" s="51" t="s">
        <v>358</v>
      </c>
      <c r="E51" s="76"/>
    </row>
    <row r="52" spans="1:5" x14ac:dyDescent="0.25">
      <c r="A52" s="62" t="s">
        <v>358</v>
      </c>
      <c r="B52" s="63" t="s">
        <v>386</v>
      </c>
      <c r="C52" s="62" t="s">
        <v>358</v>
      </c>
      <c r="D52" s="51" t="s">
        <v>358</v>
      </c>
      <c r="E52" s="76">
        <v>2414</v>
      </c>
    </row>
    <row r="53" spans="1:5" x14ac:dyDescent="0.25">
      <c r="A53" s="62" t="s">
        <v>358</v>
      </c>
      <c r="B53" s="63" t="s">
        <v>385</v>
      </c>
      <c r="C53" s="62" t="s">
        <v>358</v>
      </c>
      <c r="D53" s="51" t="s">
        <v>358</v>
      </c>
      <c r="E53" s="76">
        <v>2414</v>
      </c>
    </row>
    <row r="54" spans="1:5" x14ac:dyDescent="0.25">
      <c r="A54" s="53"/>
      <c r="B54" s="54" t="s">
        <v>387</v>
      </c>
      <c r="C54" s="64"/>
      <c r="D54" s="64"/>
      <c r="E54" s="78"/>
    </row>
    <row r="55" spans="1:5" x14ac:dyDescent="0.25">
      <c r="A55" s="50">
        <v>43360</v>
      </c>
      <c r="B55" s="51" t="s">
        <v>381</v>
      </c>
      <c r="C55" s="63" t="s">
        <v>382</v>
      </c>
      <c r="D55" s="59" t="s">
        <v>407</v>
      </c>
      <c r="E55" s="77">
        <v>26822</v>
      </c>
    </row>
    <row r="56" spans="1:5" x14ac:dyDescent="0.25">
      <c r="A56" s="62" t="s">
        <v>358</v>
      </c>
      <c r="B56" s="63" t="s">
        <v>405</v>
      </c>
      <c r="C56" s="62" t="s">
        <v>358</v>
      </c>
      <c r="D56" s="51" t="s">
        <v>358</v>
      </c>
      <c r="E56" s="76"/>
    </row>
    <row r="57" spans="1:5" x14ac:dyDescent="0.25">
      <c r="A57" s="62" t="s">
        <v>358</v>
      </c>
      <c r="B57" s="63" t="s">
        <v>385</v>
      </c>
      <c r="C57" s="62" t="s">
        <v>358</v>
      </c>
      <c r="D57" s="51" t="s">
        <v>358</v>
      </c>
      <c r="E57" s="76">
        <v>2414</v>
      </c>
    </row>
    <row r="58" spans="1:5" x14ac:dyDescent="0.25">
      <c r="A58" s="62" t="s">
        <v>358</v>
      </c>
      <c r="B58" s="63" t="s">
        <v>386</v>
      </c>
      <c r="C58" s="62" t="s">
        <v>358</v>
      </c>
      <c r="D58" s="51" t="s">
        <v>358</v>
      </c>
      <c r="E58" s="76">
        <v>2414</v>
      </c>
    </row>
    <row r="59" spans="1:5" x14ac:dyDescent="0.25">
      <c r="A59" s="53"/>
      <c r="B59" s="54" t="s">
        <v>387</v>
      </c>
      <c r="C59" s="64"/>
      <c r="D59" s="64"/>
      <c r="E59" s="78"/>
    </row>
    <row r="60" spans="1:5" x14ac:dyDescent="0.25">
      <c r="A60" s="50">
        <v>43360</v>
      </c>
      <c r="B60" s="51" t="s">
        <v>381</v>
      </c>
      <c r="C60" s="63" t="s">
        <v>382</v>
      </c>
      <c r="D60" s="59" t="s">
        <v>408</v>
      </c>
      <c r="E60" s="77">
        <v>18775</v>
      </c>
    </row>
    <row r="61" spans="1:5" x14ac:dyDescent="0.25">
      <c r="A61" s="62" t="s">
        <v>358</v>
      </c>
      <c r="B61" s="63" t="s">
        <v>405</v>
      </c>
      <c r="C61" s="62" t="s">
        <v>358</v>
      </c>
      <c r="D61" s="51" t="s">
        <v>358</v>
      </c>
      <c r="E61" s="76"/>
    </row>
    <row r="62" spans="1:5" x14ac:dyDescent="0.25">
      <c r="A62" s="62" t="s">
        <v>358</v>
      </c>
      <c r="B62" s="63" t="s">
        <v>386</v>
      </c>
      <c r="C62" s="62" t="s">
        <v>358</v>
      </c>
      <c r="D62" s="51" t="s">
        <v>358</v>
      </c>
      <c r="E62" s="76">
        <v>1690</v>
      </c>
    </row>
    <row r="63" spans="1:5" x14ac:dyDescent="0.25">
      <c r="A63" s="62" t="s">
        <v>358</v>
      </c>
      <c r="B63" s="63" t="s">
        <v>385</v>
      </c>
      <c r="C63" s="62" t="s">
        <v>358</v>
      </c>
      <c r="D63" s="51" t="s">
        <v>358</v>
      </c>
      <c r="E63" s="76">
        <v>1690</v>
      </c>
    </row>
    <row r="64" spans="1:5" x14ac:dyDescent="0.25">
      <c r="A64" s="53"/>
      <c r="B64" s="54" t="s">
        <v>387</v>
      </c>
      <c r="C64" s="64"/>
      <c r="D64" s="64"/>
      <c r="E64" s="78"/>
    </row>
    <row r="65" spans="1:5" x14ac:dyDescent="0.25">
      <c r="A65" s="50">
        <v>43361</v>
      </c>
      <c r="B65" s="51" t="s">
        <v>381</v>
      </c>
      <c r="C65" s="63" t="s">
        <v>382</v>
      </c>
      <c r="D65" s="59" t="s">
        <v>409</v>
      </c>
      <c r="E65" s="77">
        <v>26822</v>
      </c>
    </row>
    <row r="66" spans="1:5" x14ac:dyDescent="0.25">
      <c r="A66" s="62" t="s">
        <v>358</v>
      </c>
      <c r="B66" s="63" t="s">
        <v>405</v>
      </c>
      <c r="C66" s="62" t="s">
        <v>358</v>
      </c>
      <c r="D66" s="51" t="s">
        <v>358</v>
      </c>
      <c r="E66" s="76"/>
    </row>
    <row r="67" spans="1:5" x14ac:dyDescent="0.25">
      <c r="A67" s="62" t="s">
        <v>358</v>
      </c>
      <c r="B67" s="63" t="s">
        <v>385</v>
      </c>
      <c r="C67" s="62" t="s">
        <v>358</v>
      </c>
      <c r="D67" s="51" t="s">
        <v>358</v>
      </c>
      <c r="E67" s="76">
        <v>2414</v>
      </c>
    </row>
    <row r="68" spans="1:5" x14ac:dyDescent="0.25">
      <c r="A68" s="62" t="s">
        <v>358</v>
      </c>
      <c r="B68" s="63" t="s">
        <v>386</v>
      </c>
      <c r="C68" s="62" t="s">
        <v>358</v>
      </c>
      <c r="D68" s="51" t="s">
        <v>358</v>
      </c>
      <c r="E68" s="76">
        <v>2414</v>
      </c>
    </row>
    <row r="69" spans="1:5" x14ac:dyDescent="0.25">
      <c r="A69" s="53"/>
      <c r="B69" s="54" t="s">
        <v>387</v>
      </c>
      <c r="C69" s="64"/>
      <c r="D69" s="64"/>
      <c r="E69" s="78"/>
    </row>
    <row r="70" spans="1:5" x14ac:dyDescent="0.25">
      <c r="A70" s="50">
        <v>43361</v>
      </c>
      <c r="B70" s="51" t="s">
        <v>381</v>
      </c>
      <c r="C70" s="63" t="s">
        <v>382</v>
      </c>
      <c r="D70" s="59" t="s">
        <v>410</v>
      </c>
      <c r="E70" s="77">
        <v>26822</v>
      </c>
    </row>
    <row r="71" spans="1:5" x14ac:dyDescent="0.25">
      <c r="A71" s="62" t="s">
        <v>358</v>
      </c>
      <c r="B71" s="63" t="s">
        <v>405</v>
      </c>
      <c r="C71" s="62" t="s">
        <v>358</v>
      </c>
      <c r="D71" s="51" t="s">
        <v>358</v>
      </c>
      <c r="E71" s="76"/>
    </row>
    <row r="72" spans="1:5" x14ac:dyDescent="0.25">
      <c r="A72" s="62" t="s">
        <v>358</v>
      </c>
      <c r="B72" s="63" t="s">
        <v>386</v>
      </c>
      <c r="C72" s="62" t="s">
        <v>358</v>
      </c>
      <c r="D72" s="51" t="s">
        <v>358</v>
      </c>
      <c r="E72" s="76">
        <v>2414</v>
      </c>
    </row>
    <row r="73" spans="1:5" x14ac:dyDescent="0.25">
      <c r="A73" s="62" t="s">
        <v>358</v>
      </c>
      <c r="B73" s="63" t="s">
        <v>385</v>
      </c>
      <c r="C73" s="62" t="s">
        <v>358</v>
      </c>
      <c r="D73" s="51" t="s">
        <v>358</v>
      </c>
      <c r="E73" s="76">
        <v>2414</v>
      </c>
    </row>
    <row r="74" spans="1:5" x14ac:dyDescent="0.25">
      <c r="A74" s="53"/>
      <c r="B74" s="54" t="s">
        <v>387</v>
      </c>
      <c r="C74" s="64"/>
      <c r="D74" s="64"/>
      <c r="E74" s="78"/>
    </row>
    <row r="75" spans="1:5" x14ac:dyDescent="0.25">
      <c r="A75" s="50">
        <v>43361</v>
      </c>
      <c r="B75" s="51" t="s">
        <v>381</v>
      </c>
      <c r="C75" s="63" t="s">
        <v>382</v>
      </c>
      <c r="D75" s="59" t="s">
        <v>411</v>
      </c>
      <c r="E75" s="77">
        <v>26822</v>
      </c>
    </row>
    <row r="76" spans="1:5" x14ac:dyDescent="0.25">
      <c r="A76" s="62" t="s">
        <v>358</v>
      </c>
      <c r="B76" s="63" t="s">
        <v>405</v>
      </c>
      <c r="C76" s="62" t="s">
        <v>358</v>
      </c>
      <c r="D76" s="51" t="s">
        <v>358</v>
      </c>
      <c r="E76" s="76"/>
    </row>
    <row r="77" spans="1:5" x14ac:dyDescent="0.25">
      <c r="A77" s="62" t="s">
        <v>358</v>
      </c>
      <c r="B77" s="63" t="s">
        <v>385</v>
      </c>
      <c r="C77" s="62" t="s">
        <v>358</v>
      </c>
      <c r="D77" s="51" t="s">
        <v>358</v>
      </c>
      <c r="E77" s="76">
        <v>2414</v>
      </c>
    </row>
    <row r="78" spans="1:5" x14ac:dyDescent="0.25">
      <c r="A78" s="62" t="s">
        <v>358</v>
      </c>
      <c r="B78" s="63" t="s">
        <v>386</v>
      </c>
      <c r="C78" s="62" t="s">
        <v>358</v>
      </c>
      <c r="D78" s="51" t="s">
        <v>358</v>
      </c>
      <c r="E78" s="76">
        <v>2414</v>
      </c>
    </row>
    <row r="79" spans="1:5" x14ac:dyDescent="0.25">
      <c r="A79" s="53"/>
      <c r="B79" s="54" t="s">
        <v>387</v>
      </c>
      <c r="C79" s="64"/>
      <c r="D79" s="64"/>
      <c r="E79" s="78"/>
    </row>
    <row r="80" spans="1:5" x14ac:dyDescent="0.25">
      <c r="A80" s="50">
        <v>43362</v>
      </c>
      <c r="B80" s="51" t="s">
        <v>381</v>
      </c>
      <c r="C80" s="63" t="s">
        <v>382</v>
      </c>
      <c r="D80" s="59" t="s">
        <v>412</v>
      </c>
      <c r="E80" s="77">
        <v>26822</v>
      </c>
    </row>
    <row r="81" spans="1:5" x14ac:dyDescent="0.25">
      <c r="A81" s="62" t="s">
        <v>358</v>
      </c>
      <c r="B81" s="63" t="s">
        <v>405</v>
      </c>
      <c r="C81" s="62" t="s">
        <v>358</v>
      </c>
      <c r="D81" s="51" t="s">
        <v>358</v>
      </c>
      <c r="E81" s="76"/>
    </row>
    <row r="82" spans="1:5" x14ac:dyDescent="0.25">
      <c r="A82" s="62" t="s">
        <v>358</v>
      </c>
      <c r="B82" s="63" t="s">
        <v>386</v>
      </c>
      <c r="C82" s="62" t="s">
        <v>358</v>
      </c>
      <c r="D82" s="51" t="s">
        <v>358</v>
      </c>
      <c r="E82" s="76">
        <v>2414</v>
      </c>
    </row>
    <row r="83" spans="1:5" x14ac:dyDescent="0.25">
      <c r="A83" s="62" t="s">
        <v>358</v>
      </c>
      <c r="B83" s="63" t="s">
        <v>385</v>
      </c>
      <c r="C83" s="62" t="s">
        <v>358</v>
      </c>
      <c r="D83" s="51" t="s">
        <v>358</v>
      </c>
      <c r="E83" s="76">
        <v>2414</v>
      </c>
    </row>
    <row r="84" spans="1:5" x14ac:dyDescent="0.25">
      <c r="A84" s="53"/>
      <c r="B84" s="54" t="s">
        <v>387</v>
      </c>
      <c r="C84" s="64"/>
      <c r="D84" s="64"/>
      <c r="E84" s="78"/>
    </row>
    <row r="85" spans="1:5" x14ac:dyDescent="0.25">
      <c r="A85" s="50">
        <v>43362</v>
      </c>
      <c r="B85" s="51" t="s">
        <v>381</v>
      </c>
      <c r="C85" s="63" t="s">
        <v>382</v>
      </c>
      <c r="D85" s="59" t="s">
        <v>413</v>
      </c>
      <c r="E85" s="77">
        <v>18775</v>
      </c>
    </row>
    <row r="86" spans="1:5" x14ac:dyDescent="0.25">
      <c r="A86" s="62" t="s">
        <v>358</v>
      </c>
      <c r="B86" s="63" t="s">
        <v>405</v>
      </c>
      <c r="C86" s="62" t="s">
        <v>358</v>
      </c>
      <c r="D86" s="51" t="s">
        <v>358</v>
      </c>
      <c r="E86" s="76"/>
    </row>
    <row r="87" spans="1:5" x14ac:dyDescent="0.25">
      <c r="A87" s="62" t="s">
        <v>358</v>
      </c>
      <c r="B87" s="63" t="s">
        <v>385</v>
      </c>
      <c r="C87" s="62" t="s">
        <v>358</v>
      </c>
      <c r="D87" s="51" t="s">
        <v>358</v>
      </c>
      <c r="E87" s="76">
        <v>1690</v>
      </c>
    </row>
    <row r="88" spans="1:5" x14ac:dyDescent="0.25">
      <c r="A88" s="62" t="s">
        <v>358</v>
      </c>
      <c r="B88" s="63" t="s">
        <v>386</v>
      </c>
      <c r="C88" s="62" t="s">
        <v>358</v>
      </c>
      <c r="D88" s="51" t="s">
        <v>358</v>
      </c>
      <c r="E88" s="76">
        <v>1690</v>
      </c>
    </row>
    <row r="89" spans="1:5" x14ac:dyDescent="0.25">
      <c r="A89" s="53"/>
      <c r="B89" s="54" t="s">
        <v>387</v>
      </c>
      <c r="C89" s="64"/>
      <c r="D89" s="64"/>
      <c r="E89" s="78"/>
    </row>
    <row r="90" spans="1:5" x14ac:dyDescent="0.25">
      <c r="A90" s="50">
        <v>43363</v>
      </c>
      <c r="B90" s="51" t="s">
        <v>381</v>
      </c>
      <c r="C90" s="63" t="s">
        <v>382</v>
      </c>
      <c r="D90" s="59" t="s">
        <v>414</v>
      </c>
      <c r="E90" s="77">
        <v>26822</v>
      </c>
    </row>
    <row r="91" spans="1:5" x14ac:dyDescent="0.25">
      <c r="A91" s="62" t="s">
        <v>358</v>
      </c>
      <c r="B91" s="63" t="s">
        <v>405</v>
      </c>
      <c r="C91" s="62" t="s">
        <v>358</v>
      </c>
      <c r="D91" s="51" t="s">
        <v>358</v>
      </c>
      <c r="E91" s="76"/>
    </row>
    <row r="92" spans="1:5" x14ac:dyDescent="0.25">
      <c r="A92" s="62" t="s">
        <v>358</v>
      </c>
      <c r="B92" s="63" t="s">
        <v>386</v>
      </c>
      <c r="C92" s="62" t="s">
        <v>358</v>
      </c>
      <c r="D92" s="51" t="s">
        <v>358</v>
      </c>
      <c r="E92" s="76">
        <v>2414</v>
      </c>
    </row>
    <row r="93" spans="1:5" x14ac:dyDescent="0.25">
      <c r="A93" s="62" t="s">
        <v>358</v>
      </c>
      <c r="B93" s="63" t="s">
        <v>385</v>
      </c>
      <c r="C93" s="62" t="s">
        <v>358</v>
      </c>
      <c r="D93" s="51" t="s">
        <v>358</v>
      </c>
      <c r="E93" s="76">
        <v>2414</v>
      </c>
    </row>
    <row r="94" spans="1:5" x14ac:dyDescent="0.25">
      <c r="A94" s="53"/>
      <c r="B94" s="54" t="s">
        <v>415</v>
      </c>
      <c r="C94" s="64"/>
      <c r="D94" s="64"/>
      <c r="E94" s="78"/>
    </row>
    <row r="95" spans="1:5" x14ac:dyDescent="0.25">
      <c r="A95" s="50">
        <v>43363</v>
      </c>
      <c r="B95" s="51" t="s">
        <v>381</v>
      </c>
      <c r="C95" s="63" t="s">
        <v>382</v>
      </c>
      <c r="D95" s="59" t="s">
        <v>416</v>
      </c>
      <c r="E95" s="77">
        <v>26822</v>
      </c>
    </row>
    <row r="96" spans="1:5" x14ac:dyDescent="0.25">
      <c r="A96" s="62" t="s">
        <v>358</v>
      </c>
      <c r="B96" s="63" t="s">
        <v>405</v>
      </c>
      <c r="C96" s="62" t="s">
        <v>358</v>
      </c>
      <c r="D96" s="51" t="s">
        <v>358</v>
      </c>
      <c r="E96" s="76"/>
    </row>
    <row r="97" spans="1:5" x14ac:dyDescent="0.25">
      <c r="A97" s="62" t="s">
        <v>358</v>
      </c>
      <c r="B97" s="63" t="s">
        <v>385</v>
      </c>
      <c r="C97" s="62" t="s">
        <v>358</v>
      </c>
      <c r="D97" s="51" t="s">
        <v>358</v>
      </c>
      <c r="E97" s="76">
        <v>2414</v>
      </c>
    </row>
    <row r="98" spans="1:5" x14ac:dyDescent="0.25">
      <c r="A98" s="62" t="s">
        <v>358</v>
      </c>
      <c r="B98" s="63" t="s">
        <v>386</v>
      </c>
      <c r="C98" s="62" t="s">
        <v>358</v>
      </c>
      <c r="D98" s="51" t="s">
        <v>358</v>
      </c>
      <c r="E98" s="76">
        <v>2414</v>
      </c>
    </row>
    <row r="99" spans="1:5" x14ac:dyDescent="0.25">
      <c r="A99" s="53"/>
      <c r="B99" s="54" t="s">
        <v>387</v>
      </c>
      <c r="C99" s="64"/>
      <c r="D99" s="64"/>
      <c r="E99" s="78"/>
    </row>
    <row r="100" spans="1:5" x14ac:dyDescent="0.25">
      <c r="A100" s="50">
        <v>43363</v>
      </c>
      <c r="B100" s="51" t="s">
        <v>381</v>
      </c>
      <c r="C100" s="63" t="s">
        <v>382</v>
      </c>
      <c r="D100" s="59" t="s">
        <v>417</v>
      </c>
      <c r="E100" s="77">
        <v>26822</v>
      </c>
    </row>
    <row r="101" spans="1:5" x14ac:dyDescent="0.25">
      <c r="A101" s="62" t="s">
        <v>358</v>
      </c>
      <c r="B101" s="63" t="s">
        <v>405</v>
      </c>
      <c r="C101" s="62" t="s">
        <v>358</v>
      </c>
      <c r="D101" s="51" t="s">
        <v>358</v>
      </c>
      <c r="E101" s="76"/>
    </row>
    <row r="102" spans="1:5" x14ac:dyDescent="0.25">
      <c r="A102" s="62" t="s">
        <v>358</v>
      </c>
      <c r="B102" s="63" t="s">
        <v>386</v>
      </c>
      <c r="C102" s="62" t="s">
        <v>358</v>
      </c>
      <c r="D102" s="51" t="s">
        <v>358</v>
      </c>
      <c r="E102" s="76">
        <v>2414</v>
      </c>
    </row>
    <row r="103" spans="1:5" x14ac:dyDescent="0.25">
      <c r="A103" s="62" t="s">
        <v>358</v>
      </c>
      <c r="B103" s="63" t="s">
        <v>385</v>
      </c>
      <c r="C103" s="62" t="s">
        <v>358</v>
      </c>
      <c r="D103" s="51" t="s">
        <v>358</v>
      </c>
      <c r="E103" s="76">
        <v>2414</v>
      </c>
    </row>
    <row r="104" spans="1:5" x14ac:dyDescent="0.25">
      <c r="A104" s="53"/>
      <c r="B104" s="54" t="s">
        <v>387</v>
      </c>
      <c r="C104" s="64"/>
      <c r="D104" s="64"/>
      <c r="E104" s="78"/>
    </row>
    <row r="105" spans="1:5" x14ac:dyDescent="0.25">
      <c r="A105" s="50">
        <v>43363</v>
      </c>
      <c r="B105" s="51" t="s">
        <v>381</v>
      </c>
      <c r="C105" s="63" t="s">
        <v>382</v>
      </c>
      <c r="D105" s="59" t="s">
        <v>418</v>
      </c>
      <c r="E105" s="77">
        <v>940454</v>
      </c>
    </row>
    <row r="106" spans="1:5" x14ac:dyDescent="0.25">
      <c r="A106" s="62" t="s">
        <v>358</v>
      </c>
      <c r="B106" s="63" t="s">
        <v>419</v>
      </c>
      <c r="C106" s="62" t="s">
        <v>358</v>
      </c>
      <c r="D106" s="51" t="s">
        <v>358</v>
      </c>
      <c r="E106" s="76"/>
    </row>
    <row r="107" spans="1:5" x14ac:dyDescent="0.25">
      <c r="A107" s="62" t="s">
        <v>358</v>
      </c>
      <c r="B107" s="63" t="s">
        <v>385</v>
      </c>
      <c r="C107" s="62" t="s">
        <v>358</v>
      </c>
      <c r="D107" s="51" t="s">
        <v>358</v>
      </c>
      <c r="E107" s="76">
        <v>84641</v>
      </c>
    </row>
    <row r="108" spans="1:5" x14ac:dyDescent="0.25">
      <c r="A108" s="62" t="s">
        <v>358</v>
      </c>
      <c r="B108" s="63" t="s">
        <v>386</v>
      </c>
      <c r="C108" s="62" t="s">
        <v>358</v>
      </c>
      <c r="D108" s="51" t="s">
        <v>358</v>
      </c>
      <c r="E108" s="76">
        <v>84641</v>
      </c>
    </row>
    <row r="109" spans="1:5" x14ac:dyDescent="0.25">
      <c r="A109" s="53"/>
      <c r="B109" s="54" t="s">
        <v>387</v>
      </c>
      <c r="C109" s="64"/>
      <c r="D109" s="64"/>
      <c r="E109" s="78"/>
    </row>
    <row r="110" spans="1:5" x14ac:dyDescent="0.25">
      <c r="A110" s="50">
        <v>43364</v>
      </c>
      <c r="B110" s="51" t="s">
        <v>381</v>
      </c>
      <c r="C110" s="63" t="s">
        <v>382</v>
      </c>
      <c r="D110" s="59" t="s">
        <v>420</v>
      </c>
      <c r="E110" s="77">
        <v>53754</v>
      </c>
    </row>
    <row r="111" spans="1:5" x14ac:dyDescent="0.25">
      <c r="A111" s="62" t="s">
        <v>358</v>
      </c>
      <c r="B111" s="63" t="s">
        <v>389</v>
      </c>
      <c r="C111" s="62" t="s">
        <v>358</v>
      </c>
      <c r="D111" s="51" t="s">
        <v>358</v>
      </c>
      <c r="E111" s="76"/>
    </row>
    <row r="112" spans="1:5" x14ac:dyDescent="0.25">
      <c r="A112" s="62" t="s">
        <v>358</v>
      </c>
      <c r="B112" s="63" t="s">
        <v>385</v>
      </c>
      <c r="C112" s="62" t="s">
        <v>358</v>
      </c>
      <c r="D112" s="51" t="s">
        <v>358</v>
      </c>
      <c r="E112" s="76">
        <v>4838</v>
      </c>
    </row>
    <row r="113" spans="1:5" x14ac:dyDescent="0.25">
      <c r="A113" s="62" t="s">
        <v>358</v>
      </c>
      <c r="B113" s="63" t="s">
        <v>386</v>
      </c>
      <c r="C113" s="62" t="s">
        <v>358</v>
      </c>
      <c r="D113" s="51" t="s">
        <v>358</v>
      </c>
      <c r="E113" s="76">
        <v>4838</v>
      </c>
    </row>
    <row r="114" spans="1:5" x14ac:dyDescent="0.25">
      <c r="A114" s="53"/>
      <c r="B114" s="54" t="s">
        <v>387</v>
      </c>
      <c r="C114" s="64"/>
      <c r="D114" s="64"/>
      <c r="E114" s="78"/>
    </row>
    <row r="115" spans="1:5" x14ac:dyDescent="0.25">
      <c r="A115" s="50">
        <v>43365</v>
      </c>
      <c r="B115" s="51" t="s">
        <v>381</v>
      </c>
      <c r="C115" s="63" t="s">
        <v>382</v>
      </c>
      <c r="D115" s="59" t="s">
        <v>421</v>
      </c>
      <c r="E115" s="77">
        <v>24189</v>
      </c>
    </row>
    <row r="116" spans="1:5" x14ac:dyDescent="0.25">
      <c r="A116" s="62" t="s">
        <v>358</v>
      </c>
      <c r="B116" s="63" t="s">
        <v>389</v>
      </c>
      <c r="C116" s="62" t="s">
        <v>358</v>
      </c>
      <c r="D116" s="51" t="s">
        <v>358</v>
      </c>
      <c r="E116" s="76"/>
    </row>
    <row r="117" spans="1:5" x14ac:dyDescent="0.25">
      <c r="A117" s="62" t="s">
        <v>358</v>
      </c>
      <c r="B117" s="63" t="s">
        <v>386</v>
      </c>
      <c r="C117" s="62" t="s">
        <v>358</v>
      </c>
      <c r="D117" s="51" t="s">
        <v>358</v>
      </c>
      <c r="E117" s="76">
        <v>2177</v>
      </c>
    </row>
    <row r="118" spans="1:5" x14ac:dyDescent="0.25">
      <c r="A118" s="62" t="s">
        <v>358</v>
      </c>
      <c r="B118" s="63" t="s">
        <v>385</v>
      </c>
      <c r="C118" s="62" t="s">
        <v>358</v>
      </c>
      <c r="D118" s="51" t="s">
        <v>358</v>
      </c>
      <c r="E118" s="76">
        <v>2177</v>
      </c>
    </row>
    <row r="119" spans="1:5" x14ac:dyDescent="0.25">
      <c r="A119" s="53"/>
      <c r="B119" s="54" t="s">
        <v>387</v>
      </c>
      <c r="C119" s="64"/>
      <c r="D119" s="64"/>
      <c r="E119" s="78"/>
    </row>
    <row r="120" spans="1:5" x14ac:dyDescent="0.25">
      <c r="A120" s="50">
        <v>43365</v>
      </c>
      <c r="B120" s="51" t="s">
        <v>381</v>
      </c>
      <c r="C120" s="63" t="s">
        <v>382</v>
      </c>
      <c r="D120" s="59" t="s">
        <v>422</v>
      </c>
      <c r="E120" s="77">
        <v>32253</v>
      </c>
    </row>
    <row r="121" spans="1:5" x14ac:dyDescent="0.25">
      <c r="A121" s="62" t="s">
        <v>358</v>
      </c>
      <c r="B121" s="63" t="s">
        <v>389</v>
      </c>
      <c r="C121" s="62" t="s">
        <v>358</v>
      </c>
      <c r="D121" s="51" t="s">
        <v>358</v>
      </c>
      <c r="E121" s="76"/>
    </row>
    <row r="122" spans="1:5" x14ac:dyDescent="0.25">
      <c r="A122" s="62" t="s">
        <v>358</v>
      </c>
      <c r="B122" s="63" t="s">
        <v>386</v>
      </c>
      <c r="C122" s="62" t="s">
        <v>358</v>
      </c>
      <c r="D122" s="51" t="s">
        <v>358</v>
      </c>
      <c r="E122" s="76">
        <v>2902.5</v>
      </c>
    </row>
    <row r="123" spans="1:5" x14ac:dyDescent="0.25">
      <c r="A123" s="62" t="s">
        <v>358</v>
      </c>
      <c r="B123" s="63" t="s">
        <v>385</v>
      </c>
      <c r="C123" s="62" t="s">
        <v>358</v>
      </c>
      <c r="D123" s="51" t="s">
        <v>358</v>
      </c>
      <c r="E123" s="76">
        <v>2902.5</v>
      </c>
    </row>
    <row r="124" spans="1:5" x14ac:dyDescent="0.25">
      <c r="A124" s="53"/>
      <c r="B124" s="54" t="s">
        <v>423</v>
      </c>
      <c r="C124" s="64"/>
      <c r="D124" s="64"/>
      <c r="E124" s="78"/>
    </row>
    <row r="125" spans="1:5" x14ac:dyDescent="0.25">
      <c r="A125" s="50">
        <v>43367</v>
      </c>
      <c r="B125" s="51" t="s">
        <v>381</v>
      </c>
      <c r="C125" s="63" t="s">
        <v>382</v>
      </c>
      <c r="D125" s="59" t="s">
        <v>424</v>
      </c>
      <c r="E125" s="77">
        <v>16093</v>
      </c>
    </row>
    <row r="126" spans="1:5" x14ac:dyDescent="0.25">
      <c r="A126" s="62" t="s">
        <v>358</v>
      </c>
      <c r="B126" s="63" t="s">
        <v>405</v>
      </c>
      <c r="C126" s="62" t="s">
        <v>358</v>
      </c>
      <c r="D126" s="51" t="s">
        <v>358</v>
      </c>
      <c r="E126" s="76"/>
    </row>
    <row r="127" spans="1:5" x14ac:dyDescent="0.25">
      <c r="A127" s="62" t="s">
        <v>358</v>
      </c>
      <c r="B127" s="63" t="s">
        <v>385</v>
      </c>
      <c r="C127" s="62" t="s">
        <v>358</v>
      </c>
      <c r="D127" s="51" t="s">
        <v>358</v>
      </c>
      <c r="E127" s="76">
        <v>1448</v>
      </c>
    </row>
    <row r="128" spans="1:5" x14ac:dyDescent="0.25">
      <c r="A128" s="62" t="s">
        <v>358</v>
      </c>
      <c r="B128" s="63" t="s">
        <v>386</v>
      </c>
      <c r="C128" s="62" t="s">
        <v>358</v>
      </c>
      <c r="D128" s="51" t="s">
        <v>358</v>
      </c>
      <c r="E128" s="76">
        <v>1448</v>
      </c>
    </row>
    <row r="129" spans="1:5" x14ac:dyDescent="0.25">
      <c r="A129" s="53"/>
      <c r="B129" s="54" t="s">
        <v>387</v>
      </c>
      <c r="C129" s="64"/>
      <c r="D129" s="64"/>
      <c r="E129" s="78"/>
    </row>
    <row r="130" spans="1:5" x14ac:dyDescent="0.25">
      <c r="A130" s="50">
        <v>43367</v>
      </c>
      <c r="B130" s="51" t="s">
        <v>381</v>
      </c>
      <c r="C130" s="63" t="s">
        <v>382</v>
      </c>
      <c r="D130" s="59" t="s">
        <v>425</v>
      </c>
      <c r="E130" s="77">
        <v>16093</v>
      </c>
    </row>
    <row r="131" spans="1:5" x14ac:dyDescent="0.25">
      <c r="A131" s="62" t="s">
        <v>358</v>
      </c>
      <c r="B131" s="63" t="s">
        <v>405</v>
      </c>
      <c r="C131" s="62" t="s">
        <v>358</v>
      </c>
      <c r="D131" s="51" t="s">
        <v>358</v>
      </c>
      <c r="E131" s="76"/>
    </row>
    <row r="132" spans="1:5" x14ac:dyDescent="0.25">
      <c r="A132" s="62" t="s">
        <v>358</v>
      </c>
      <c r="B132" s="63" t="s">
        <v>386</v>
      </c>
      <c r="C132" s="62" t="s">
        <v>358</v>
      </c>
      <c r="D132" s="51" t="s">
        <v>358</v>
      </c>
      <c r="E132" s="76">
        <v>1448</v>
      </c>
    </row>
    <row r="133" spans="1:5" x14ac:dyDescent="0.25">
      <c r="A133" s="62" t="s">
        <v>358</v>
      </c>
      <c r="B133" s="63" t="s">
        <v>385</v>
      </c>
      <c r="C133" s="62" t="s">
        <v>358</v>
      </c>
      <c r="D133" s="51" t="s">
        <v>358</v>
      </c>
      <c r="E133" s="76">
        <v>1448</v>
      </c>
    </row>
    <row r="134" spans="1:5" x14ac:dyDescent="0.25">
      <c r="A134" s="53"/>
      <c r="B134" s="54" t="s">
        <v>387</v>
      </c>
      <c r="C134" s="64"/>
      <c r="D134" s="64"/>
      <c r="E134" s="78"/>
    </row>
    <row r="135" spans="1:5" x14ac:dyDescent="0.25">
      <c r="A135" s="50">
        <v>43367</v>
      </c>
      <c r="B135" s="51" t="s">
        <v>381</v>
      </c>
      <c r="C135" s="63" t="s">
        <v>382</v>
      </c>
      <c r="D135" s="59" t="s">
        <v>426</v>
      </c>
      <c r="E135" s="77">
        <v>24140</v>
      </c>
    </row>
    <row r="136" spans="1:5" x14ac:dyDescent="0.25">
      <c r="A136" s="62" t="s">
        <v>358</v>
      </c>
      <c r="B136" s="63" t="s">
        <v>405</v>
      </c>
      <c r="C136" s="62" t="s">
        <v>358</v>
      </c>
      <c r="D136" s="51" t="s">
        <v>358</v>
      </c>
      <c r="E136" s="76"/>
    </row>
    <row r="137" spans="1:5" x14ac:dyDescent="0.25">
      <c r="A137" s="62" t="s">
        <v>358</v>
      </c>
      <c r="B137" s="63" t="s">
        <v>385</v>
      </c>
      <c r="C137" s="62" t="s">
        <v>358</v>
      </c>
      <c r="D137" s="51" t="s">
        <v>358</v>
      </c>
      <c r="E137" s="76">
        <v>2173</v>
      </c>
    </row>
    <row r="138" spans="1:5" x14ac:dyDescent="0.25">
      <c r="A138" s="62" t="s">
        <v>358</v>
      </c>
      <c r="B138" s="63" t="s">
        <v>386</v>
      </c>
      <c r="C138" s="62" t="s">
        <v>358</v>
      </c>
      <c r="D138" s="51" t="s">
        <v>358</v>
      </c>
      <c r="E138" s="76">
        <v>2173</v>
      </c>
    </row>
    <row r="139" spans="1:5" x14ac:dyDescent="0.25">
      <c r="A139" s="53"/>
      <c r="B139" s="54" t="s">
        <v>387</v>
      </c>
      <c r="C139" s="64"/>
      <c r="D139" s="64"/>
      <c r="E139" s="78"/>
    </row>
    <row r="140" spans="1:5" x14ac:dyDescent="0.25">
      <c r="A140" s="50">
        <v>43367</v>
      </c>
      <c r="B140" s="51" t="s">
        <v>381</v>
      </c>
      <c r="C140" s="63" t="s">
        <v>382</v>
      </c>
      <c r="D140" s="59" t="s">
        <v>427</v>
      </c>
      <c r="E140" s="77">
        <v>7670</v>
      </c>
    </row>
    <row r="141" spans="1:5" x14ac:dyDescent="0.25">
      <c r="A141" s="62" t="s">
        <v>358</v>
      </c>
      <c r="B141" s="63" t="s">
        <v>393</v>
      </c>
      <c r="C141" s="62" t="s">
        <v>358</v>
      </c>
      <c r="D141" s="51" t="s">
        <v>358</v>
      </c>
      <c r="E141" s="76"/>
    </row>
    <row r="142" spans="1:5" x14ac:dyDescent="0.25">
      <c r="A142" s="62" t="s">
        <v>358</v>
      </c>
      <c r="B142" s="63" t="s">
        <v>386</v>
      </c>
      <c r="C142" s="62" t="s">
        <v>358</v>
      </c>
      <c r="D142" s="51" t="s">
        <v>358</v>
      </c>
      <c r="E142" s="76">
        <v>690</v>
      </c>
    </row>
    <row r="143" spans="1:5" x14ac:dyDescent="0.25">
      <c r="A143" s="62" t="s">
        <v>358</v>
      </c>
      <c r="B143" s="63" t="s">
        <v>385</v>
      </c>
      <c r="C143" s="62" t="s">
        <v>358</v>
      </c>
      <c r="D143" s="51" t="s">
        <v>358</v>
      </c>
      <c r="E143" s="76">
        <v>690</v>
      </c>
    </row>
    <row r="144" spans="1:5" x14ac:dyDescent="0.25">
      <c r="A144" s="53"/>
      <c r="B144" s="54" t="s">
        <v>387</v>
      </c>
      <c r="C144" s="64"/>
      <c r="D144" s="64"/>
      <c r="E144" s="78"/>
    </row>
    <row r="145" spans="1:5" x14ac:dyDescent="0.25">
      <c r="A145" s="50">
        <v>43368</v>
      </c>
      <c r="B145" s="51" t="s">
        <v>381</v>
      </c>
      <c r="C145" s="63" t="s">
        <v>382</v>
      </c>
      <c r="D145" s="59" t="s">
        <v>428</v>
      </c>
      <c r="E145" s="77">
        <v>16093</v>
      </c>
    </row>
    <row r="146" spans="1:5" x14ac:dyDescent="0.25">
      <c r="A146" s="62" t="s">
        <v>358</v>
      </c>
      <c r="B146" s="63" t="s">
        <v>405</v>
      </c>
      <c r="C146" s="62" t="s">
        <v>358</v>
      </c>
      <c r="D146" s="51" t="s">
        <v>358</v>
      </c>
      <c r="E146" s="76"/>
    </row>
    <row r="147" spans="1:5" x14ac:dyDescent="0.25">
      <c r="A147" s="62" t="s">
        <v>358</v>
      </c>
      <c r="B147" s="63" t="s">
        <v>386</v>
      </c>
      <c r="C147" s="62" t="s">
        <v>358</v>
      </c>
      <c r="D147" s="51" t="s">
        <v>358</v>
      </c>
      <c r="E147" s="76">
        <v>1448</v>
      </c>
    </row>
    <row r="148" spans="1:5" x14ac:dyDescent="0.25">
      <c r="A148" s="62" t="s">
        <v>358</v>
      </c>
      <c r="B148" s="63" t="s">
        <v>385</v>
      </c>
      <c r="C148" s="62" t="s">
        <v>358</v>
      </c>
      <c r="D148" s="51" t="s">
        <v>358</v>
      </c>
      <c r="E148" s="76">
        <v>1448</v>
      </c>
    </row>
    <row r="149" spans="1:5" x14ac:dyDescent="0.25">
      <c r="A149" s="53"/>
      <c r="B149" s="54" t="s">
        <v>429</v>
      </c>
      <c r="C149" s="64"/>
      <c r="D149" s="64"/>
      <c r="E149" s="78"/>
    </row>
    <row r="150" spans="1:5" x14ac:dyDescent="0.25">
      <c r="A150" s="50">
        <v>43368</v>
      </c>
      <c r="B150" s="51" t="s">
        <v>381</v>
      </c>
      <c r="C150" s="63" t="s">
        <v>382</v>
      </c>
      <c r="D150" s="59" t="s">
        <v>430</v>
      </c>
      <c r="E150" s="77">
        <v>24140</v>
      </c>
    </row>
    <row r="151" spans="1:5" x14ac:dyDescent="0.25">
      <c r="A151" s="62" t="s">
        <v>358</v>
      </c>
      <c r="B151" s="63" t="s">
        <v>405</v>
      </c>
      <c r="C151" s="62" t="s">
        <v>358</v>
      </c>
      <c r="D151" s="51" t="s">
        <v>358</v>
      </c>
      <c r="E151" s="76"/>
    </row>
    <row r="152" spans="1:5" x14ac:dyDescent="0.25">
      <c r="A152" s="62" t="s">
        <v>358</v>
      </c>
      <c r="B152" s="63" t="s">
        <v>385</v>
      </c>
      <c r="C152" s="62" t="s">
        <v>358</v>
      </c>
      <c r="D152" s="51" t="s">
        <v>358</v>
      </c>
      <c r="E152" s="76">
        <v>2173</v>
      </c>
    </row>
    <row r="153" spans="1:5" x14ac:dyDescent="0.25">
      <c r="A153" s="62" t="s">
        <v>358</v>
      </c>
      <c r="B153" s="63" t="s">
        <v>386</v>
      </c>
      <c r="C153" s="62" t="s">
        <v>358</v>
      </c>
      <c r="D153" s="51" t="s">
        <v>358</v>
      </c>
      <c r="E153" s="76">
        <v>2173</v>
      </c>
    </row>
    <row r="154" spans="1:5" x14ac:dyDescent="0.25">
      <c r="A154" s="53"/>
      <c r="B154" s="54" t="s">
        <v>387</v>
      </c>
      <c r="C154" s="64"/>
      <c r="D154" s="64"/>
      <c r="E154" s="78"/>
    </row>
    <row r="155" spans="1:5" x14ac:dyDescent="0.25">
      <c r="A155" s="50">
        <v>43368</v>
      </c>
      <c r="B155" s="51" t="s">
        <v>381</v>
      </c>
      <c r="C155" s="63" t="s">
        <v>382</v>
      </c>
      <c r="D155" s="59" t="s">
        <v>431</v>
      </c>
      <c r="E155" s="77">
        <v>24140</v>
      </c>
    </row>
    <row r="156" spans="1:5" x14ac:dyDescent="0.25">
      <c r="A156" s="62" t="s">
        <v>358</v>
      </c>
      <c r="B156" s="63" t="s">
        <v>405</v>
      </c>
      <c r="C156" s="62" t="s">
        <v>358</v>
      </c>
      <c r="D156" s="51" t="s">
        <v>358</v>
      </c>
      <c r="E156" s="76"/>
    </row>
    <row r="157" spans="1:5" x14ac:dyDescent="0.25">
      <c r="A157" s="62" t="s">
        <v>358</v>
      </c>
      <c r="B157" s="63" t="s">
        <v>386</v>
      </c>
      <c r="C157" s="62" t="s">
        <v>358</v>
      </c>
      <c r="D157" s="51" t="s">
        <v>358</v>
      </c>
      <c r="E157" s="76">
        <v>2173</v>
      </c>
    </row>
    <row r="158" spans="1:5" x14ac:dyDescent="0.25">
      <c r="A158" s="62" t="s">
        <v>358</v>
      </c>
      <c r="B158" s="63" t="s">
        <v>385</v>
      </c>
      <c r="C158" s="62" t="s">
        <v>358</v>
      </c>
      <c r="D158" s="51" t="s">
        <v>358</v>
      </c>
      <c r="E158" s="76">
        <v>2173</v>
      </c>
    </row>
    <row r="159" spans="1:5" x14ac:dyDescent="0.25">
      <c r="A159" s="53"/>
      <c r="B159" s="54" t="s">
        <v>387</v>
      </c>
      <c r="C159" s="64"/>
      <c r="D159" s="64"/>
      <c r="E159" s="78"/>
    </row>
    <row r="160" spans="1:5" x14ac:dyDescent="0.25">
      <c r="A160" s="50">
        <v>43368</v>
      </c>
      <c r="B160" s="51" t="s">
        <v>381</v>
      </c>
      <c r="C160" s="63" t="s">
        <v>382</v>
      </c>
      <c r="D160" s="59" t="s">
        <v>432</v>
      </c>
      <c r="E160" s="77">
        <v>16093</v>
      </c>
    </row>
    <row r="161" spans="1:5" x14ac:dyDescent="0.25">
      <c r="A161" s="62" t="s">
        <v>358</v>
      </c>
      <c r="B161" s="63" t="s">
        <v>405</v>
      </c>
      <c r="C161" s="62" t="s">
        <v>358</v>
      </c>
      <c r="D161" s="51" t="s">
        <v>358</v>
      </c>
      <c r="E161" s="76"/>
    </row>
    <row r="162" spans="1:5" x14ac:dyDescent="0.25">
      <c r="A162" s="62" t="s">
        <v>358</v>
      </c>
      <c r="B162" s="63" t="s">
        <v>385</v>
      </c>
      <c r="C162" s="62" t="s">
        <v>358</v>
      </c>
      <c r="D162" s="51" t="s">
        <v>358</v>
      </c>
      <c r="E162" s="76">
        <v>1448</v>
      </c>
    </row>
    <row r="163" spans="1:5" x14ac:dyDescent="0.25">
      <c r="A163" s="62" t="s">
        <v>358</v>
      </c>
      <c r="B163" s="63" t="s">
        <v>386</v>
      </c>
      <c r="C163" s="62" t="s">
        <v>358</v>
      </c>
      <c r="D163" s="51" t="s">
        <v>358</v>
      </c>
      <c r="E163" s="76">
        <v>1448</v>
      </c>
    </row>
    <row r="164" spans="1:5" x14ac:dyDescent="0.25">
      <c r="A164" s="53"/>
      <c r="B164" s="54" t="s">
        <v>387</v>
      </c>
      <c r="C164" s="64"/>
      <c r="D164" s="64"/>
      <c r="E164" s="78"/>
    </row>
    <row r="165" spans="1:5" x14ac:dyDescent="0.25">
      <c r="A165" s="50">
        <v>43369</v>
      </c>
      <c r="B165" s="51" t="s">
        <v>381</v>
      </c>
      <c r="C165" s="63" t="s">
        <v>382</v>
      </c>
      <c r="D165" s="59" t="s">
        <v>433</v>
      </c>
      <c r="E165" s="77">
        <v>16126</v>
      </c>
    </row>
    <row r="166" spans="1:5" x14ac:dyDescent="0.25">
      <c r="A166" s="62" t="s">
        <v>358</v>
      </c>
      <c r="B166" s="63" t="s">
        <v>389</v>
      </c>
      <c r="C166" s="62" t="s">
        <v>358</v>
      </c>
      <c r="D166" s="51" t="s">
        <v>358</v>
      </c>
      <c r="E166" s="76"/>
    </row>
    <row r="167" spans="1:5" x14ac:dyDescent="0.25">
      <c r="A167" s="62" t="s">
        <v>358</v>
      </c>
      <c r="B167" s="63" t="s">
        <v>385</v>
      </c>
      <c r="C167" s="62" t="s">
        <v>358</v>
      </c>
      <c r="D167" s="51" t="s">
        <v>358</v>
      </c>
      <c r="E167" s="76">
        <v>1451.5</v>
      </c>
    </row>
    <row r="168" spans="1:5" x14ac:dyDescent="0.25">
      <c r="A168" s="62" t="s">
        <v>358</v>
      </c>
      <c r="B168" s="63" t="s">
        <v>386</v>
      </c>
      <c r="C168" s="62" t="s">
        <v>358</v>
      </c>
      <c r="D168" s="51" t="s">
        <v>358</v>
      </c>
      <c r="E168" s="76">
        <v>1451.5</v>
      </c>
    </row>
    <row r="169" spans="1:5" x14ac:dyDescent="0.25">
      <c r="A169" s="53"/>
      <c r="B169" s="54" t="s">
        <v>387</v>
      </c>
      <c r="C169" s="64"/>
      <c r="D169" s="64"/>
      <c r="E169" s="78"/>
    </row>
    <row r="170" spans="1:5" x14ac:dyDescent="0.25">
      <c r="A170" s="50">
        <v>43370</v>
      </c>
      <c r="B170" s="51" t="s">
        <v>381</v>
      </c>
      <c r="C170" s="63" t="s">
        <v>382</v>
      </c>
      <c r="D170" s="59" t="s">
        <v>434</v>
      </c>
      <c r="E170" s="77">
        <v>16093</v>
      </c>
    </row>
    <row r="171" spans="1:5" x14ac:dyDescent="0.25">
      <c r="A171" s="62" t="s">
        <v>358</v>
      </c>
      <c r="B171" s="63" t="s">
        <v>405</v>
      </c>
      <c r="C171" s="62" t="s">
        <v>358</v>
      </c>
      <c r="D171" s="51" t="s">
        <v>358</v>
      </c>
      <c r="E171" s="76"/>
    </row>
    <row r="172" spans="1:5" x14ac:dyDescent="0.25">
      <c r="A172" s="62" t="s">
        <v>358</v>
      </c>
      <c r="B172" s="63" t="s">
        <v>386</v>
      </c>
      <c r="C172" s="62" t="s">
        <v>358</v>
      </c>
      <c r="D172" s="51" t="s">
        <v>358</v>
      </c>
      <c r="E172" s="76">
        <v>1448</v>
      </c>
    </row>
    <row r="173" spans="1:5" x14ac:dyDescent="0.25">
      <c r="A173" s="62" t="s">
        <v>358</v>
      </c>
      <c r="B173" s="63" t="s">
        <v>385</v>
      </c>
      <c r="C173" s="62" t="s">
        <v>358</v>
      </c>
      <c r="D173" s="51" t="s">
        <v>358</v>
      </c>
      <c r="E173" s="76">
        <v>1448</v>
      </c>
    </row>
    <row r="174" spans="1:5" x14ac:dyDescent="0.25">
      <c r="A174" s="53"/>
      <c r="B174" s="54" t="s">
        <v>387</v>
      </c>
      <c r="C174" s="64"/>
      <c r="D174" s="64"/>
      <c r="E174" s="78"/>
    </row>
    <row r="175" spans="1:5" x14ac:dyDescent="0.25">
      <c r="A175" s="50">
        <v>43370</v>
      </c>
      <c r="B175" s="51" t="s">
        <v>381</v>
      </c>
      <c r="C175" s="63" t="s">
        <v>382</v>
      </c>
      <c r="D175" s="59" t="s">
        <v>435</v>
      </c>
      <c r="E175" s="77">
        <v>16093</v>
      </c>
    </row>
    <row r="176" spans="1:5" x14ac:dyDescent="0.25">
      <c r="A176" s="62" t="s">
        <v>358</v>
      </c>
      <c r="B176" s="63" t="s">
        <v>405</v>
      </c>
      <c r="C176" s="62" t="s">
        <v>358</v>
      </c>
      <c r="D176" s="51" t="s">
        <v>358</v>
      </c>
      <c r="E176" s="76"/>
    </row>
    <row r="177" spans="1:5" x14ac:dyDescent="0.25">
      <c r="A177" s="62" t="s">
        <v>358</v>
      </c>
      <c r="B177" s="63" t="s">
        <v>385</v>
      </c>
      <c r="C177" s="62" t="s">
        <v>358</v>
      </c>
      <c r="D177" s="51" t="s">
        <v>358</v>
      </c>
      <c r="E177" s="76">
        <v>1448</v>
      </c>
    </row>
    <row r="178" spans="1:5" x14ac:dyDescent="0.25">
      <c r="A178" s="62" t="s">
        <v>358</v>
      </c>
      <c r="B178" s="63" t="s">
        <v>386</v>
      </c>
      <c r="C178" s="62" t="s">
        <v>358</v>
      </c>
      <c r="D178" s="51" t="s">
        <v>358</v>
      </c>
      <c r="E178" s="76">
        <v>1448</v>
      </c>
    </row>
    <row r="179" spans="1:5" x14ac:dyDescent="0.25">
      <c r="A179" s="53"/>
      <c r="B179" s="54" t="s">
        <v>387</v>
      </c>
      <c r="C179" s="64"/>
      <c r="D179" s="64"/>
      <c r="E179" s="78"/>
    </row>
    <row r="180" spans="1:5" x14ac:dyDescent="0.25">
      <c r="A180" s="50">
        <v>43370</v>
      </c>
      <c r="B180" s="51" t="s">
        <v>381</v>
      </c>
      <c r="C180" s="63" t="s">
        <v>382</v>
      </c>
      <c r="D180" s="59" t="s">
        <v>436</v>
      </c>
      <c r="E180" s="77">
        <v>24140</v>
      </c>
    </row>
    <row r="181" spans="1:5" x14ac:dyDescent="0.25">
      <c r="A181" s="62" t="s">
        <v>358</v>
      </c>
      <c r="B181" s="63" t="s">
        <v>405</v>
      </c>
      <c r="C181" s="62" t="s">
        <v>358</v>
      </c>
      <c r="D181" s="51" t="s">
        <v>358</v>
      </c>
      <c r="E181" s="76"/>
    </row>
    <row r="182" spans="1:5" x14ac:dyDescent="0.25">
      <c r="A182" s="62" t="s">
        <v>358</v>
      </c>
      <c r="B182" s="63" t="s">
        <v>386</v>
      </c>
      <c r="C182" s="62" t="s">
        <v>358</v>
      </c>
      <c r="D182" s="51" t="s">
        <v>358</v>
      </c>
      <c r="E182" s="76">
        <v>2173</v>
      </c>
    </row>
    <row r="183" spans="1:5" x14ac:dyDescent="0.25">
      <c r="A183" s="62" t="s">
        <v>358</v>
      </c>
      <c r="B183" s="63" t="s">
        <v>385</v>
      </c>
      <c r="C183" s="62" t="s">
        <v>358</v>
      </c>
      <c r="D183" s="51" t="s">
        <v>358</v>
      </c>
      <c r="E183" s="76">
        <v>2173</v>
      </c>
    </row>
    <row r="184" spans="1:5" x14ac:dyDescent="0.25">
      <c r="A184" s="53"/>
      <c r="B184" s="54" t="s">
        <v>387</v>
      </c>
      <c r="C184" s="64"/>
      <c r="D184" s="64"/>
      <c r="E184" s="78"/>
    </row>
    <row r="185" spans="1:5" x14ac:dyDescent="0.25">
      <c r="A185" s="50">
        <v>43370</v>
      </c>
      <c r="B185" s="51" t="s">
        <v>381</v>
      </c>
      <c r="C185" s="63" t="s">
        <v>382</v>
      </c>
      <c r="D185" s="59" t="s">
        <v>437</v>
      </c>
      <c r="E185" s="77">
        <v>16093</v>
      </c>
    </row>
    <row r="186" spans="1:5" x14ac:dyDescent="0.25">
      <c r="A186" s="62" t="s">
        <v>358</v>
      </c>
      <c r="B186" s="63" t="s">
        <v>405</v>
      </c>
      <c r="C186" s="62" t="s">
        <v>358</v>
      </c>
      <c r="D186" s="51" t="s">
        <v>358</v>
      </c>
      <c r="E186" s="76"/>
    </row>
    <row r="187" spans="1:5" x14ac:dyDescent="0.25">
      <c r="A187" s="62" t="s">
        <v>358</v>
      </c>
      <c r="B187" s="63" t="s">
        <v>385</v>
      </c>
      <c r="C187" s="62" t="s">
        <v>358</v>
      </c>
      <c r="D187" s="51" t="s">
        <v>358</v>
      </c>
      <c r="E187" s="76">
        <v>1448</v>
      </c>
    </row>
    <row r="188" spans="1:5" x14ac:dyDescent="0.25">
      <c r="A188" s="62" t="s">
        <v>358</v>
      </c>
      <c r="B188" s="63" t="s">
        <v>386</v>
      </c>
      <c r="C188" s="62" t="s">
        <v>358</v>
      </c>
      <c r="D188" s="51" t="s">
        <v>358</v>
      </c>
      <c r="E188" s="76">
        <v>1448</v>
      </c>
    </row>
    <row r="189" spans="1:5" x14ac:dyDescent="0.25">
      <c r="A189" s="53"/>
      <c r="B189" s="54" t="s">
        <v>387</v>
      </c>
      <c r="C189" s="64"/>
      <c r="D189" s="64"/>
      <c r="E189" s="78"/>
    </row>
    <row r="190" spans="1:5" x14ac:dyDescent="0.25">
      <c r="A190" s="50">
        <v>43370</v>
      </c>
      <c r="B190" s="51" t="s">
        <v>381</v>
      </c>
      <c r="C190" s="63" t="s">
        <v>382</v>
      </c>
      <c r="D190" s="59" t="s">
        <v>438</v>
      </c>
      <c r="E190" s="77">
        <v>16093</v>
      </c>
    </row>
    <row r="191" spans="1:5" x14ac:dyDescent="0.25">
      <c r="A191" s="62" t="s">
        <v>358</v>
      </c>
      <c r="B191" s="63" t="s">
        <v>405</v>
      </c>
      <c r="C191" s="62" t="s">
        <v>358</v>
      </c>
      <c r="D191" s="51" t="s">
        <v>358</v>
      </c>
      <c r="E191" s="76"/>
    </row>
    <row r="192" spans="1:5" x14ac:dyDescent="0.25">
      <c r="A192" s="62" t="s">
        <v>358</v>
      </c>
      <c r="B192" s="63" t="s">
        <v>386</v>
      </c>
      <c r="C192" s="62" t="s">
        <v>358</v>
      </c>
      <c r="D192" s="51" t="s">
        <v>358</v>
      </c>
      <c r="E192" s="76">
        <v>1448</v>
      </c>
    </row>
    <row r="193" spans="1:5" x14ac:dyDescent="0.25">
      <c r="A193" s="62" t="s">
        <v>358</v>
      </c>
      <c r="B193" s="63" t="s">
        <v>385</v>
      </c>
      <c r="C193" s="62" t="s">
        <v>358</v>
      </c>
      <c r="D193" s="51" t="s">
        <v>358</v>
      </c>
      <c r="E193" s="76">
        <v>1448</v>
      </c>
    </row>
    <row r="194" spans="1:5" x14ac:dyDescent="0.25">
      <c r="A194" s="53"/>
      <c r="B194" s="54" t="s">
        <v>387</v>
      </c>
      <c r="C194" s="64"/>
      <c r="D194" s="64"/>
      <c r="E194" s="78"/>
    </row>
    <row r="195" spans="1:5" x14ac:dyDescent="0.25">
      <c r="A195" s="50">
        <v>43370</v>
      </c>
      <c r="B195" s="51" t="s">
        <v>381</v>
      </c>
      <c r="C195" s="63" t="s">
        <v>382</v>
      </c>
      <c r="D195" s="59" t="s">
        <v>439</v>
      </c>
      <c r="E195" s="77">
        <v>16093</v>
      </c>
    </row>
    <row r="196" spans="1:5" x14ac:dyDescent="0.25">
      <c r="A196" s="62" t="s">
        <v>358</v>
      </c>
      <c r="B196" s="63" t="s">
        <v>405</v>
      </c>
      <c r="C196" s="62" t="s">
        <v>358</v>
      </c>
      <c r="D196" s="51" t="s">
        <v>358</v>
      </c>
      <c r="E196" s="76"/>
    </row>
    <row r="197" spans="1:5" x14ac:dyDescent="0.25">
      <c r="A197" s="62" t="s">
        <v>358</v>
      </c>
      <c r="B197" s="63" t="s">
        <v>385</v>
      </c>
      <c r="C197" s="62" t="s">
        <v>358</v>
      </c>
      <c r="D197" s="51" t="s">
        <v>358</v>
      </c>
      <c r="E197" s="76">
        <v>1448</v>
      </c>
    </row>
    <row r="198" spans="1:5" x14ac:dyDescent="0.25">
      <c r="A198" s="62" t="s">
        <v>358</v>
      </c>
      <c r="B198" s="63" t="s">
        <v>386</v>
      </c>
      <c r="C198" s="62" t="s">
        <v>358</v>
      </c>
      <c r="D198" s="51" t="s">
        <v>358</v>
      </c>
      <c r="E198" s="76">
        <v>1448</v>
      </c>
    </row>
    <row r="199" spans="1:5" x14ac:dyDescent="0.25">
      <c r="A199" s="53"/>
      <c r="B199" s="54" t="s">
        <v>387</v>
      </c>
      <c r="C199" s="64"/>
      <c r="D199" s="64"/>
      <c r="E199" s="78"/>
    </row>
    <row r="200" spans="1:5" x14ac:dyDescent="0.25">
      <c r="A200" s="50">
        <v>43371</v>
      </c>
      <c r="B200" s="51" t="s">
        <v>381</v>
      </c>
      <c r="C200" s="63" t="s">
        <v>382</v>
      </c>
      <c r="D200" s="59" t="s">
        <v>440</v>
      </c>
      <c r="E200" s="77">
        <v>16093</v>
      </c>
    </row>
    <row r="201" spans="1:5" x14ac:dyDescent="0.25">
      <c r="A201" s="62" t="s">
        <v>358</v>
      </c>
      <c r="B201" s="63" t="s">
        <v>405</v>
      </c>
      <c r="C201" s="62" t="s">
        <v>358</v>
      </c>
      <c r="D201" s="51" t="s">
        <v>358</v>
      </c>
      <c r="E201" s="76"/>
    </row>
    <row r="202" spans="1:5" x14ac:dyDescent="0.25">
      <c r="A202" s="62" t="s">
        <v>358</v>
      </c>
      <c r="B202" s="63" t="s">
        <v>386</v>
      </c>
      <c r="C202" s="62" t="s">
        <v>358</v>
      </c>
      <c r="D202" s="51" t="s">
        <v>358</v>
      </c>
      <c r="E202" s="76">
        <v>1448</v>
      </c>
    </row>
    <row r="203" spans="1:5" x14ac:dyDescent="0.25">
      <c r="A203" s="62" t="s">
        <v>358</v>
      </c>
      <c r="B203" s="63" t="s">
        <v>385</v>
      </c>
      <c r="C203" s="62" t="s">
        <v>358</v>
      </c>
      <c r="D203" s="51" t="s">
        <v>358</v>
      </c>
      <c r="E203" s="76">
        <v>1448</v>
      </c>
    </row>
    <row r="204" spans="1:5" x14ac:dyDescent="0.25">
      <c r="A204" s="53"/>
      <c r="B204" s="54" t="s">
        <v>387</v>
      </c>
      <c r="C204" s="64"/>
      <c r="D204" s="64"/>
      <c r="E204" s="78"/>
    </row>
    <row r="205" spans="1:5" x14ac:dyDescent="0.25">
      <c r="A205" s="50">
        <v>43371</v>
      </c>
      <c r="B205" s="51" t="s">
        <v>381</v>
      </c>
      <c r="C205" s="63" t="s">
        <v>382</v>
      </c>
      <c r="D205" s="59" t="s">
        <v>441</v>
      </c>
      <c r="E205" s="77">
        <v>24140</v>
      </c>
    </row>
    <row r="206" spans="1:5" x14ac:dyDescent="0.25">
      <c r="A206" s="62" t="s">
        <v>358</v>
      </c>
      <c r="B206" s="63" t="s">
        <v>405</v>
      </c>
      <c r="C206" s="62" t="s">
        <v>358</v>
      </c>
      <c r="D206" s="51" t="s">
        <v>358</v>
      </c>
      <c r="E206" s="76"/>
    </row>
    <row r="207" spans="1:5" x14ac:dyDescent="0.25">
      <c r="A207" s="62" t="s">
        <v>358</v>
      </c>
      <c r="B207" s="63" t="s">
        <v>385</v>
      </c>
      <c r="C207" s="62" t="s">
        <v>358</v>
      </c>
      <c r="D207" s="51" t="s">
        <v>358</v>
      </c>
      <c r="E207" s="76">
        <v>2173</v>
      </c>
    </row>
    <row r="208" spans="1:5" x14ac:dyDescent="0.25">
      <c r="A208" s="62" t="s">
        <v>358</v>
      </c>
      <c r="B208" s="63" t="s">
        <v>386</v>
      </c>
      <c r="C208" s="62" t="s">
        <v>358</v>
      </c>
      <c r="D208" s="51" t="s">
        <v>358</v>
      </c>
      <c r="E208" s="76">
        <v>2173</v>
      </c>
    </row>
    <row r="209" spans="1:5" x14ac:dyDescent="0.25">
      <c r="A209" s="53"/>
      <c r="B209" s="54" t="s">
        <v>387</v>
      </c>
      <c r="C209" s="64"/>
      <c r="D209" s="64"/>
      <c r="E209" s="78"/>
    </row>
    <row r="210" spans="1:5" x14ac:dyDescent="0.25">
      <c r="A210" s="50">
        <v>43371</v>
      </c>
      <c r="B210" s="51" t="s">
        <v>381</v>
      </c>
      <c r="C210" s="63" t="s">
        <v>382</v>
      </c>
      <c r="D210" s="59" t="s">
        <v>442</v>
      </c>
      <c r="E210" s="77">
        <v>16093</v>
      </c>
    </row>
    <row r="211" spans="1:5" x14ac:dyDescent="0.25">
      <c r="A211" s="62" t="s">
        <v>358</v>
      </c>
      <c r="B211" s="63" t="s">
        <v>405</v>
      </c>
      <c r="C211" s="62" t="s">
        <v>358</v>
      </c>
      <c r="D211" s="51" t="s">
        <v>358</v>
      </c>
      <c r="E211" s="76"/>
    </row>
    <row r="212" spans="1:5" x14ac:dyDescent="0.25">
      <c r="A212" s="62" t="s">
        <v>358</v>
      </c>
      <c r="B212" s="63" t="s">
        <v>386</v>
      </c>
      <c r="C212" s="62" t="s">
        <v>358</v>
      </c>
      <c r="D212" s="51" t="s">
        <v>358</v>
      </c>
      <c r="E212" s="76">
        <v>1448</v>
      </c>
    </row>
    <row r="213" spans="1:5" x14ac:dyDescent="0.25">
      <c r="A213" s="62" t="s">
        <v>358</v>
      </c>
      <c r="B213" s="63" t="s">
        <v>385</v>
      </c>
      <c r="C213" s="62" t="s">
        <v>358</v>
      </c>
      <c r="D213" s="51" t="s">
        <v>358</v>
      </c>
      <c r="E213" s="76">
        <v>1448</v>
      </c>
    </row>
    <row r="214" spans="1:5" x14ac:dyDescent="0.25">
      <c r="A214" s="53"/>
      <c r="B214" s="54" t="s">
        <v>387</v>
      </c>
      <c r="C214" s="64"/>
      <c r="D214" s="64"/>
      <c r="E214" s="78"/>
    </row>
    <row r="215" spans="1:5" x14ac:dyDescent="0.25">
      <c r="A215" s="50">
        <v>43371</v>
      </c>
      <c r="B215" s="51" t="s">
        <v>381</v>
      </c>
      <c r="C215" s="63" t="s">
        <v>382</v>
      </c>
      <c r="D215" s="59" t="s">
        <v>443</v>
      </c>
      <c r="E215" s="77">
        <v>24140</v>
      </c>
    </row>
    <row r="216" spans="1:5" x14ac:dyDescent="0.25">
      <c r="A216" s="62" t="s">
        <v>358</v>
      </c>
      <c r="B216" s="63" t="s">
        <v>405</v>
      </c>
      <c r="C216" s="62" t="s">
        <v>358</v>
      </c>
      <c r="D216" s="51" t="s">
        <v>358</v>
      </c>
      <c r="E216" s="76"/>
    </row>
    <row r="217" spans="1:5" x14ac:dyDescent="0.25">
      <c r="A217" s="62" t="s">
        <v>358</v>
      </c>
      <c r="B217" s="63" t="s">
        <v>385</v>
      </c>
      <c r="C217" s="62" t="s">
        <v>358</v>
      </c>
      <c r="D217" s="51" t="s">
        <v>358</v>
      </c>
      <c r="E217" s="76">
        <v>2173</v>
      </c>
    </row>
    <row r="218" spans="1:5" x14ac:dyDescent="0.25">
      <c r="A218" s="62" t="s">
        <v>358</v>
      </c>
      <c r="B218" s="63" t="s">
        <v>386</v>
      </c>
      <c r="C218" s="62" t="s">
        <v>358</v>
      </c>
      <c r="D218" s="51" t="s">
        <v>358</v>
      </c>
      <c r="E218" s="76">
        <v>2173</v>
      </c>
    </row>
    <row r="219" spans="1:5" x14ac:dyDescent="0.25">
      <c r="A219" s="53"/>
      <c r="B219" s="54" t="s">
        <v>387</v>
      </c>
      <c r="C219" s="64"/>
      <c r="D219" s="64"/>
      <c r="E219" s="78"/>
    </row>
    <row r="220" spans="1:5" x14ac:dyDescent="0.25">
      <c r="A220" s="50">
        <v>43372</v>
      </c>
      <c r="B220" s="51" t="s">
        <v>381</v>
      </c>
      <c r="C220" s="63" t="s">
        <v>382</v>
      </c>
      <c r="D220" s="59" t="s">
        <v>444</v>
      </c>
      <c r="E220" s="77">
        <v>32253</v>
      </c>
    </row>
    <row r="221" spans="1:5" x14ac:dyDescent="0.25">
      <c r="A221" s="62" t="s">
        <v>358</v>
      </c>
      <c r="B221" s="63" t="s">
        <v>389</v>
      </c>
      <c r="C221" s="62" t="s">
        <v>358</v>
      </c>
      <c r="D221" s="51" t="s">
        <v>358</v>
      </c>
      <c r="E221" s="76"/>
    </row>
    <row r="222" spans="1:5" x14ac:dyDescent="0.25">
      <c r="A222" s="62" t="s">
        <v>358</v>
      </c>
      <c r="B222" s="63" t="s">
        <v>386</v>
      </c>
      <c r="C222" s="62" t="s">
        <v>358</v>
      </c>
      <c r="D222" s="51" t="s">
        <v>358</v>
      </c>
      <c r="E222" s="76">
        <v>2902.5</v>
      </c>
    </row>
    <row r="223" spans="1:5" x14ac:dyDescent="0.25">
      <c r="A223" s="62" t="s">
        <v>358</v>
      </c>
      <c r="B223" s="63" t="s">
        <v>385</v>
      </c>
      <c r="C223" s="62" t="s">
        <v>358</v>
      </c>
      <c r="D223" s="51" t="s">
        <v>358</v>
      </c>
      <c r="E223" s="76">
        <v>2902.5</v>
      </c>
    </row>
    <row r="224" spans="1:5" x14ac:dyDescent="0.25">
      <c r="A224" s="53"/>
      <c r="B224" s="54" t="s">
        <v>387</v>
      </c>
      <c r="C224" s="64"/>
      <c r="D224" s="64"/>
      <c r="E224" s="78"/>
    </row>
    <row r="225" spans="1:5" x14ac:dyDescent="0.25">
      <c r="A225" s="50">
        <v>43374</v>
      </c>
      <c r="B225" s="51" t="s">
        <v>381</v>
      </c>
      <c r="C225" s="63" t="s">
        <v>382</v>
      </c>
      <c r="D225" s="59" t="s">
        <v>445</v>
      </c>
      <c r="E225" s="77">
        <v>40316</v>
      </c>
    </row>
    <row r="226" spans="1:5" x14ac:dyDescent="0.25">
      <c r="A226" s="62" t="s">
        <v>358</v>
      </c>
      <c r="B226" s="63" t="s">
        <v>389</v>
      </c>
      <c r="C226" s="62" t="s">
        <v>358</v>
      </c>
      <c r="D226" s="51" t="s">
        <v>358</v>
      </c>
      <c r="E226" s="76"/>
    </row>
    <row r="227" spans="1:5" x14ac:dyDescent="0.25">
      <c r="A227" s="62" t="s">
        <v>358</v>
      </c>
      <c r="B227" s="63" t="s">
        <v>385</v>
      </c>
      <c r="C227" s="62" t="s">
        <v>358</v>
      </c>
      <c r="D227" s="51" t="s">
        <v>358</v>
      </c>
      <c r="E227" s="76">
        <v>3628</v>
      </c>
    </row>
    <row r="228" spans="1:5" x14ac:dyDescent="0.25">
      <c r="A228" s="62" t="s">
        <v>358</v>
      </c>
      <c r="B228" s="63" t="s">
        <v>386</v>
      </c>
      <c r="C228" s="62" t="s">
        <v>358</v>
      </c>
      <c r="D228" s="51" t="s">
        <v>358</v>
      </c>
      <c r="E228" s="76">
        <v>3628</v>
      </c>
    </row>
    <row r="229" spans="1:5" x14ac:dyDescent="0.25">
      <c r="A229" s="53"/>
      <c r="B229" s="54" t="s">
        <v>387</v>
      </c>
      <c r="C229" s="64"/>
      <c r="D229" s="64"/>
      <c r="E229" s="78"/>
    </row>
    <row r="230" spans="1:5" x14ac:dyDescent="0.25">
      <c r="A230" s="50">
        <v>43374</v>
      </c>
      <c r="B230" s="51" t="s">
        <v>381</v>
      </c>
      <c r="C230" s="63" t="s">
        <v>382</v>
      </c>
      <c r="D230" s="59" t="s">
        <v>446</v>
      </c>
      <c r="E230" s="77">
        <v>16093</v>
      </c>
    </row>
    <row r="231" spans="1:5" x14ac:dyDescent="0.25">
      <c r="A231" s="62" t="s">
        <v>358</v>
      </c>
      <c r="B231" s="63" t="s">
        <v>405</v>
      </c>
      <c r="C231" s="62" t="s">
        <v>358</v>
      </c>
      <c r="D231" s="51" t="s">
        <v>358</v>
      </c>
      <c r="E231" s="76"/>
    </row>
    <row r="232" spans="1:5" x14ac:dyDescent="0.25">
      <c r="A232" s="62" t="s">
        <v>358</v>
      </c>
      <c r="B232" s="63" t="s">
        <v>386</v>
      </c>
      <c r="C232" s="62" t="s">
        <v>358</v>
      </c>
      <c r="D232" s="51" t="s">
        <v>358</v>
      </c>
      <c r="E232" s="76">
        <v>1448</v>
      </c>
    </row>
    <row r="233" spans="1:5" x14ac:dyDescent="0.25">
      <c r="A233" s="62" t="s">
        <v>358</v>
      </c>
      <c r="B233" s="63" t="s">
        <v>385</v>
      </c>
      <c r="C233" s="62" t="s">
        <v>358</v>
      </c>
      <c r="D233" s="51" t="s">
        <v>358</v>
      </c>
      <c r="E233" s="76">
        <v>1448</v>
      </c>
    </row>
    <row r="234" spans="1:5" x14ac:dyDescent="0.25">
      <c r="A234" s="53"/>
      <c r="B234" s="54" t="s">
        <v>387</v>
      </c>
      <c r="C234" s="64"/>
      <c r="D234" s="64"/>
      <c r="E234" s="78"/>
    </row>
    <row r="235" spans="1:5" x14ac:dyDescent="0.25">
      <c r="A235" s="50">
        <v>43374</v>
      </c>
      <c r="B235" s="51" t="s">
        <v>381</v>
      </c>
      <c r="C235" s="63" t="s">
        <v>382</v>
      </c>
      <c r="D235" s="59" t="s">
        <v>447</v>
      </c>
      <c r="E235" s="77">
        <v>59040</v>
      </c>
    </row>
    <row r="236" spans="1:5" x14ac:dyDescent="0.25">
      <c r="A236" s="62" t="s">
        <v>358</v>
      </c>
      <c r="B236" s="63" t="s">
        <v>448</v>
      </c>
      <c r="C236" s="62" t="s">
        <v>358</v>
      </c>
      <c r="D236" s="51" t="s">
        <v>358</v>
      </c>
      <c r="E236" s="76"/>
    </row>
    <row r="237" spans="1:5" x14ac:dyDescent="0.25">
      <c r="A237" s="62" t="s">
        <v>358</v>
      </c>
      <c r="B237" s="63" t="s">
        <v>385</v>
      </c>
      <c r="C237" s="62" t="s">
        <v>358</v>
      </c>
      <c r="D237" s="51" t="s">
        <v>358</v>
      </c>
      <c r="E237" s="76">
        <v>5313.5</v>
      </c>
    </row>
    <row r="238" spans="1:5" x14ac:dyDescent="0.25">
      <c r="A238" s="62" t="s">
        <v>358</v>
      </c>
      <c r="B238" s="63" t="s">
        <v>386</v>
      </c>
      <c r="C238" s="62" t="s">
        <v>358</v>
      </c>
      <c r="D238" s="51" t="s">
        <v>358</v>
      </c>
      <c r="E238" s="76">
        <v>5313.5</v>
      </c>
    </row>
    <row r="239" spans="1:5" x14ac:dyDescent="0.25">
      <c r="A239" s="53"/>
      <c r="B239" s="54" t="s">
        <v>387</v>
      </c>
      <c r="C239" s="64"/>
      <c r="D239" s="64"/>
      <c r="E239" s="78"/>
    </row>
    <row r="240" spans="1:5" x14ac:dyDescent="0.25">
      <c r="A240" s="50">
        <v>43374</v>
      </c>
      <c r="B240" s="51" t="s">
        <v>449</v>
      </c>
      <c r="C240" s="63" t="s">
        <v>382</v>
      </c>
      <c r="D240" s="59" t="s">
        <v>450</v>
      </c>
      <c r="E240" s="77">
        <v>2400</v>
      </c>
    </row>
    <row r="241" spans="1:5" x14ac:dyDescent="0.25">
      <c r="A241" s="53"/>
      <c r="B241" s="54" t="s">
        <v>387</v>
      </c>
      <c r="C241" s="64"/>
      <c r="D241" s="64"/>
      <c r="E241" s="78"/>
    </row>
    <row r="242" spans="1:5" x14ac:dyDescent="0.25">
      <c r="A242" s="50">
        <v>43376</v>
      </c>
      <c r="B242" s="51" t="s">
        <v>381</v>
      </c>
      <c r="C242" s="63" t="s">
        <v>382</v>
      </c>
      <c r="D242" s="59" t="s">
        <v>451</v>
      </c>
      <c r="E242" s="77">
        <v>16093</v>
      </c>
    </row>
    <row r="243" spans="1:5" x14ac:dyDescent="0.25">
      <c r="A243" s="62" t="s">
        <v>358</v>
      </c>
      <c r="B243" s="63" t="s">
        <v>405</v>
      </c>
      <c r="C243" s="62" t="s">
        <v>358</v>
      </c>
      <c r="D243" s="51" t="s">
        <v>358</v>
      </c>
      <c r="E243" s="76"/>
    </row>
    <row r="244" spans="1:5" x14ac:dyDescent="0.25">
      <c r="A244" s="62" t="s">
        <v>358</v>
      </c>
      <c r="B244" s="63" t="s">
        <v>385</v>
      </c>
      <c r="C244" s="62" t="s">
        <v>358</v>
      </c>
      <c r="D244" s="51" t="s">
        <v>358</v>
      </c>
      <c r="E244" s="76">
        <v>1448</v>
      </c>
    </row>
    <row r="245" spans="1:5" x14ac:dyDescent="0.25">
      <c r="A245" s="62" t="s">
        <v>358</v>
      </c>
      <c r="B245" s="63" t="s">
        <v>386</v>
      </c>
      <c r="C245" s="62" t="s">
        <v>358</v>
      </c>
      <c r="D245" s="51" t="s">
        <v>358</v>
      </c>
      <c r="E245" s="76">
        <v>1448</v>
      </c>
    </row>
    <row r="246" spans="1:5" x14ac:dyDescent="0.25">
      <c r="A246" s="53"/>
      <c r="B246" s="54" t="s">
        <v>387</v>
      </c>
      <c r="C246" s="64"/>
      <c r="D246" s="64"/>
      <c r="E246" s="78"/>
    </row>
    <row r="247" spans="1:5" x14ac:dyDescent="0.25">
      <c r="A247" s="50">
        <v>43376</v>
      </c>
      <c r="B247" s="51" t="s">
        <v>381</v>
      </c>
      <c r="C247" s="63" t="s">
        <v>382</v>
      </c>
      <c r="D247" s="59" t="s">
        <v>452</v>
      </c>
      <c r="E247" s="77">
        <v>16093</v>
      </c>
    </row>
    <row r="248" spans="1:5" x14ac:dyDescent="0.25">
      <c r="A248" s="62" t="s">
        <v>358</v>
      </c>
      <c r="B248" s="63" t="s">
        <v>405</v>
      </c>
      <c r="C248" s="62" t="s">
        <v>358</v>
      </c>
      <c r="D248" s="51" t="s">
        <v>358</v>
      </c>
      <c r="E248" s="76"/>
    </row>
    <row r="249" spans="1:5" x14ac:dyDescent="0.25">
      <c r="A249" s="62" t="s">
        <v>358</v>
      </c>
      <c r="B249" s="63" t="s">
        <v>386</v>
      </c>
      <c r="C249" s="62" t="s">
        <v>358</v>
      </c>
      <c r="D249" s="51" t="s">
        <v>358</v>
      </c>
      <c r="E249" s="76">
        <v>1448</v>
      </c>
    </row>
    <row r="250" spans="1:5" x14ac:dyDescent="0.25">
      <c r="A250" s="62" t="s">
        <v>358</v>
      </c>
      <c r="B250" s="63" t="s">
        <v>385</v>
      </c>
      <c r="C250" s="62" t="s">
        <v>358</v>
      </c>
      <c r="D250" s="51" t="s">
        <v>358</v>
      </c>
      <c r="E250" s="76">
        <v>1448</v>
      </c>
    </row>
    <row r="251" spans="1:5" x14ac:dyDescent="0.25">
      <c r="A251" s="53"/>
      <c r="B251" s="54" t="s">
        <v>387</v>
      </c>
      <c r="C251" s="64"/>
      <c r="D251" s="64"/>
      <c r="E251" s="78"/>
    </row>
    <row r="252" spans="1:5" x14ac:dyDescent="0.25">
      <c r="A252" s="50">
        <v>43376</v>
      </c>
      <c r="B252" s="51" t="s">
        <v>381</v>
      </c>
      <c r="C252" s="63" t="s">
        <v>382</v>
      </c>
      <c r="D252" s="59" t="s">
        <v>453</v>
      </c>
      <c r="E252" s="77">
        <v>16093</v>
      </c>
    </row>
    <row r="253" spans="1:5" x14ac:dyDescent="0.25">
      <c r="A253" s="62" t="s">
        <v>358</v>
      </c>
      <c r="B253" s="63" t="s">
        <v>405</v>
      </c>
      <c r="C253" s="62" t="s">
        <v>358</v>
      </c>
      <c r="D253" s="51" t="s">
        <v>358</v>
      </c>
      <c r="E253" s="76"/>
    </row>
    <row r="254" spans="1:5" x14ac:dyDescent="0.25">
      <c r="A254" s="62" t="s">
        <v>358</v>
      </c>
      <c r="B254" s="63" t="s">
        <v>385</v>
      </c>
      <c r="C254" s="62" t="s">
        <v>358</v>
      </c>
      <c r="D254" s="51" t="s">
        <v>358</v>
      </c>
      <c r="E254" s="76">
        <v>1448</v>
      </c>
    </row>
    <row r="255" spans="1:5" x14ac:dyDescent="0.25">
      <c r="A255" s="62" t="s">
        <v>358</v>
      </c>
      <c r="B255" s="63" t="s">
        <v>386</v>
      </c>
      <c r="C255" s="62" t="s">
        <v>358</v>
      </c>
      <c r="D255" s="51" t="s">
        <v>358</v>
      </c>
      <c r="E255" s="76">
        <v>1448</v>
      </c>
    </row>
    <row r="256" spans="1:5" x14ac:dyDescent="0.25">
      <c r="A256" s="53"/>
      <c r="B256" s="54" t="s">
        <v>387</v>
      </c>
      <c r="C256" s="64"/>
      <c r="D256" s="64"/>
      <c r="E256" s="78"/>
    </row>
    <row r="257" spans="1:5" x14ac:dyDescent="0.25">
      <c r="A257" s="50">
        <v>43376</v>
      </c>
      <c r="B257" s="51" t="s">
        <v>381</v>
      </c>
      <c r="C257" s="63" t="s">
        <v>382</v>
      </c>
      <c r="D257" s="59" t="s">
        <v>454</v>
      </c>
      <c r="E257" s="77">
        <v>24140</v>
      </c>
    </row>
    <row r="258" spans="1:5" x14ac:dyDescent="0.25">
      <c r="A258" s="62" t="s">
        <v>358</v>
      </c>
      <c r="B258" s="63" t="s">
        <v>405</v>
      </c>
      <c r="C258" s="62" t="s">
        <v>358</v>
      </c>
      <c r="D258" s="51" t="s">
        <v>358</v>
      </c>
      <c r="E258" s="76"/>
    </row>
    <row r="259" spans="1:5" x14ac:dyDescent="0.25">
      <c r="A259" s="62" t="s">
        <v>358</v>
      </c>
      <c r="B259" s="63" t="s">
        <v>386</v>
      </c>
      <c r="C259" s="62" t="s">
        <v>358</v>
      </c>
      <c r="D259" s="51" t="s">
        <v>358</v>
      </c>
      <c r="E259" s="76">
        <v>2173</v>
      </c>
    </row>
    <row r="260" spans="1:5" x14ac:dyDescent="0.25">
      <c r="A260" s="62" t="s">
        <v>358</v>
      </c>
      <c r="B260" s="63" t="s">
        <v>385</v>
      </c>
      <c r="C260" s="62" t="s">
        <v>358</v>
      </c>
      <c r="D260" s="51" t="s">
        <v>358</v>
      </c>
      <c r="E260" s="76">
        <v>2173</v>
      </c>
    </row>
    <row r="261" spans="1:5" x14ac:dyDescent="0.25">
      <c r="A261" s="53"/>
      <c r="B261" s="54" t="s">
        <v>387</v>
      </c>
      <c r="C261" s="64"/>
      <c r="D261" s="64"/>
      <c r="E261" s="78"/>
    </row>
    <row r="262" spans="1:5" x14ac:dyDescent="0.25">
      <c r="A262" s="50">
        <v>43377</v>
      </c>
      <c r="B262" s="51" t="s">
        <v>381</v>
      </c>
      <c r="C262" s="63" t="s">
        <v>382</v>
      </c>
      <c r="D262" s="59" t="s">
        <v>455</v>
      </c>
      <c r="E262" s="77">
        <v>16093</v>
      </c>
    </row>
    <row r="263" spans="1:5" x14ac:dyDescent="0.25">
      <c r="A263" s="62" t="s">
        <v>358</v>
      </c>
      <c r="B263" s="63" t="s">
        <v>405</v>
      </c>
      <c r="C263" s="62" t="s">
        <v>358</v>
      </c>
      <c r="D263" s="51" t="s">
        <v>358</v>
      </c>
      <c r="E263" s="76"/>
    </row>
    <row r="264" spans="1:5" x14ac:dyDescent="0.25">
      <c r="A264" s="62" t="s">
        <v>358</v>
      </c>
      <c r="B264" s="63" t="s">
        <v>385</v>
      </c>
      <c r="C264" s="62" t="s">
        <v>358</v>
      </c>
      <c r="D264" s="51" t="s">
        <v>358</v>
      </c>
      <c r="E264" s="76">
        <v>1448</v>
      </c>
    </row>
    <row r="265" spans="1:5" x14ac:dyDescent="0.25">
      <c r="A265" s="62" t="s">
        <v>358</v>
      </c>
      <c r="B265" s="63" t="s">
        <v>386</v>
      </c>
      <c r="C265" s="62" t="s">
        <v>358</v>
      </c>
      <c r="D265" s="51" t="s">
        <v>358</v>
      </c>
      <c r="E265" s="76">
        <v>1448</v>
      </c>
    </row>
    <row r="266" spans="1:5" x14ac:dyDescent="0.25">
      <c r="A266" s="53"/>
      <c r="B266" s="54" t="s">
        <v>387</v>
      </c>
      <c r="C266" s="64"/>
      <c r="D266" s="64"/>
      <c r="E266" s="78"/>
    </row>
    <row r="267" spans="1:5" x14ac:dyDescent="0.25">
      <c r="A267" s="50">
        <v>43377</v>
      </c>
      <c r="B267" s="51" t="s">
        <v>381</v>
      </c>
      <c r="C267" s="63" t="s">
        <v>382</v>
      </c>
      <c r="D267" s="59" t="s">
        <v>456</v>
      </c>
      <c r="E267" s="77">
        <v>16093</v>
      </c>
    </row>
    <row r="268" spans="1:5" x14ac:dyDescent="0.25">
      <c r="A268" s="62" t="s">
        <v>358</v>
      </c>
      <c r="B268" s="63" t="s">
        <v>405</v>
      </c>
      <c r="C268" s="62" t="s">
        <v>358</v>
      </c>
      <c r="D268" s="51" t="s">
        <v>358</v>
      </c>
      <c r="E268" s="76"/>
    </row>
    <row r="269" spans="1:5" x14ac:dyDescent="0.25">
      <c r="A269" s="62" t="s">
        <v>358</v>
      </c>
      <c r="B269" s="63" t="s">
        <v>386</v>
      </c>
      <c r="C269" s="62" t="s">
        <v>358</v>
      </c>
      <c r="D269" s="51" t="s">
        <v>358</v>
      </c>
      <c r="E269" s="76">
        <v>1448</v>
      </c>
    </row>
    <row r="270" spans="1:5" x14ac:dyDescent="0.25">
      <c r="A270" s="62" t="s">
        <v>358</v>
      </c>
      <c r="B270" s="63" t="s">
        <v>385</v>
      </c>
      <c r="C270" s="62" t="s">
        <v>358</v>
      </c>
      <c r="D270" s="51" t="s">
        <v>358</v>
      </c>
      <c r="E270" s="76">
        <v>1448</v>
      </c>
    </row>
    <row r="271" spans="1:5" x14ac:dyDescent="0.25">
      <c r="A271" s="53"/>
      <c r="B271" s="54" t="s">
        <v>387</v>
      </c>
      <c r="C271" s="64"/>
      <c r="D271" s="64"/>
      <c r="E271" s="78"/>
    </row>
    <row r="272" spans="1:5" x14ac:dyDescent="0.25">
      <c r="A272" s="50">
        <v>43377</v>
      </c>
      <c r="B272" s="51" t="s">
        <v>381</v>
      </c>
      <c r="C272" s="63" t="s">
        <v>382</v>
      </c>
      <c r="D272" s="59" t="s">
        <v>457</v>
      </c>
      <c r="E272" s="77">
        <v>29504</v>
      </c>
    </row>
    <row r="273" spans="1:5" x14ac:dyDescent="0.25">
      <c r="A273" s="62" t="s">
        <v>358</v>
      </c>
      <c r="B273" s="63" t="s">
        <v>458</v>
      </c>
      <c r="C273" s="62" t="s">
        <v>358</v>
      </c>
      <c r="D273" s="51" t="s">
        <v>358</v>
      </c>
      <c r="E273" s="76"/>
    </row>
    <row r="274" spans="1:5" x14ac:dyDescent="0.25">
      <c r="A274" s="62" t="s">
        <v>358</v>
      </c>
      <c r="B274" s="63" t="s">
        <v>386</v>
      </c>
      <c r="C274" s="62" t="s">
        <v>358</v>
      </c>
      <c r="D274" s="51" t="s">
        <v>358</v>
      </c>
      <c r="E274" s="76">
        <v>2655</v>
      </c>
    </row>
    <row r="275" spans="1:5" x14ac:dyDescent="0.25">
      <c r="A275" s="62" t="s">
        <v>358</v>
      </c>
      <c r="B275" s="63" t="s">
        <v>385</v>
      </c>
      <c r="C275" s="62" t="s">
        <v>358</v>
      </c>
      <c r="D275" s="51" t="s">
        <v>358</v>
      </c>
      <c r="E275" s="76">
        <v>2656</v>
      </c>
    </row>
    <row r="276" spans="1:5" x14ac:dyDescent="0.25">
      <c r="A276" s="53"/>
      <c r="B276" s="54" t="s">
        <v>387</v>
      </c>
      <c r="C276" s="64"/>
      <c r="D276" s="64"/>
      <c r="E276" s="78"/>
    </row>
    <row r="277" spans="1:5" x14ac:dyDescent="0.25">
      <c r="A277" s="50">
        <v>43377</v>
      </c>
      <c r="B277" s="51" t="s">
        <v>381</v>
      </c>
      <c r="C277" s="63" t="s">
        <v>382</v>
      </c>
      <c r="D277" s="59" t="s">
        <v>459</v>
      </c>
      <c r="E277" s="77">
        <v>21458</v>
      </c>
    </row>
    <row r="278" spans="1:5" x14ac:dyDescent="0.25">
      <c r="A278" s="62" t="s">
        <v>358</v>
      </c>
      <c r="B278" s="63" t="s">
        <v>458</v>
      </c>
      <c r="C278" s="62" t="s">
        <v>358</v>
      </c>
      <c r="D278" s="51" t="s">
        <v>358</v>
      </c>
      <c r="E278" s="76"/>
    </row>
    <row r="279" spans="1:5" x14ac:dyDescent="0.25">
      <c r="A279" s="62" t="s">
        <v>358</v>
      </c>
      <c r="B279" s="63" t="s">
        <v>385</v>
      </c>
      <c r="C279" s="62" t="s">
        <v>358</v>
      </c>
      <c r="D279" s="51" t="s">
        <v>358</v>
      </c>
      <c r="E279" s="76">
        <v>1931</v>
      </c>
    </row>
    <row r="280" spans="1:5" x14ac:dyDescent="0.25">
      <c r="A280" s="62" t="s">
        <v>358</v>
      </c>
      <c r="B280" s="63" t="s">
        <v>386</v>
      </c>
      <c r="C280" s="62" t="s">
        <v>358</v>
      </c>
      <c r="D280" s="51" t="s">
        <v>358</v>
      </c>
      <c r="E280" s="76">
        <v>1931</v>
      </c>
    </row>
    <row r="281" spans="1:5" x14ac:dyDescent="0.25">
      <c r="A281" s="53"/>
      <c r="B281" s="54" t="s">
        <v>387</v>
      </c>
      <c r="C281" s="64"/>
      <c r="D281" s="64"/>
      <c r="E281" s="78"/>
    </row>
    <row r="282" spans="1:5" x14ac:dyDescent="0.25">
      <c r="A282" s="50">
        <v>43378</v>
      </c>
      <c r="B282" s="51" t="s">
        <v>381</v>
      </c>
      <c r="C282" s="63" t="s">
        <v>382</v>
      </c>
      <c r="D282" s="59" t="s">
        <v>460</v>
      </c>
      <c r="E282" s="77">
        <v>16093</v>
      </c>
    </row>
    <row r="283" spans="1:5" x14ac:dyDescent="0.25">
      <c r="A283" s="62" t="s">
        <v>358</v>
      </c>
      <c r="B283" s="63" t="s">
        <v>405</v>
      </c>
      <c r="C283" s="62" t="s">
        <v>358</v>
      </c>
      <c r="D283" s="51" t="s">
        <v>358</v>
      </c>
      <c r="E283" s="76"/>
    </row>
    <row r="284" spans="1:5" x14ac:dyDescent="0.25">
      <c r="A284" s="62" t="s">
        <v>358</v>
      </c>
      <c r="B284" s="63" t="s">
        <v>385</v>
      </c>
      <c r="C284" s="62" t="s">
        <v>358</v>
      </c>
      <c r="D284" s="51" t="s">
        <v>358</v>
      </c>
      <c r="E284" s="76">
        <v>1448</v>
      </c>
    </row>
    <row r="285" spans="1:5" x14ac:dyDescent="0.25">
      <c r="A285" s="62" t="s">
        <v>358</v>
      </c>
      <c r="B285" s="63" t="s">
        <v>386</v>
      </c>
      <c r="C285" s="62" t="s">
        <v>358</v>
      </c>
      <c r="D285" s="51" t="s">
        <v>358</v>
      </c>
      <c r="E285" s="76">
        <v>1448</v>
      </c>
    </row>
    <row r="286" spans="1:5" x14ac:dyDescent="0.25">
      <c r="A286" s="53"/>
      <c r="B286" s="54" t="s">
        <v>387</v>
      </c>
      <c r="C286" s="64"/>
      <c r="D286" s="64"/>
      <c r="E286" s="78"/>
    </row>
    <row r="287" spans="1:5" x14ac:dyDescent="0.25">
      <c r="A287" s="50">
        <v>43378</v>
      </c>
      <c r="B287" s="51" t="s">
        <v>381</v>
      </c>
      <c r="C287" s="63" t="s">
        <v>382</v>
      </c>
      <c r="D287" s="59" t="s">
        <v>461</v>
      </c>
      <c r="E287" s="77">
        <v>16093</v>
      </c>
    </row>
    <row r="288" spans="1:5" x14ac:dyDescent="0.25">
      <c r="A288" s="62" t="s">
        <v>358</v>
      </c>
      <c r="B288" s="63" t="s">
        <v>405</v>
      </c>
      <c r="C288" s="62" t="s">
        <v>358</v>
      </c>
      <c r="D288" s="51" t="s">
        <v>358</v>
      </c>
      <c r="E288" s="76"/>
    </row>
    <row r="289" spans="1:5" x14ac:dyDescent="0.25">
      <c r="A289" s="62" t="s">
        <v>358</v>
      </c>
      <c r="B289" s="63" t="s">
        <v>386</v>
      </c>
      <c r="C289" s="62" t="s">
        <v>358</v>
      </c>
      <c r="D289" s="51" t="s">
        <v>358</v>
      </c>
      <c r="E289" s="76">
        <v>1448</v>
      </c>
    </row>
    <row r="290" spans="1:5" x14ac:dyDescent="0.25">
      <c r="A290" s="62" t="s">
        <v>358</v>
      </c>
      <c r="B290" s="63" t="s">
        <v>385</v>
      </c>
      <c r="C290" s="62" t="s">
        <v>358</v>
      </c>
      <c r="D290" s="51" t="s">
        <v>358</v>
      </c>
      <c r="E290" s="76">
        <v>1448</v>
      </c>
    </row>
    <row r="291" spans="1:5" x14ac:dyDescent="0.25">
      <c r="A291" s="53"/>
      <c r="B291" s="54" t="s">
        <v>387</v>
      </c>
      <c r="C291" s="64"/>
      <c r="D291" s="64"/>
      <c r="E291" s="78"/>
    </row>
    <row r="292" spans="1:5" x14ac:dyDescent="0.25">
      <c r="A292" s="50">
        <v>43383</v>
      </c>
      <c r="B292" s="51" t="s">
        <v>462</v>
      </c>
      <c r="C292" s="63" t="s">
        <v>382</v>
      </c>
      <c r="D292" s="59" t="s">
        <v>463</v>
      </c>
      <c r="E292" s="77">
        <v>43300</v>
      </c>
    </row>
    <row r="293" spans="1:5" x14ac:dyDescent="0.25">
      <c r="A293" s="53"/>
      <c r="B293" s="54" t="s">
        <v>387</v>
      </c>
      <c r="C293" s="64"/>
      <c r="D293" s="64"/>
      <c r="E293" s="78"/>
    </row>
    <row r="294" spans="1:5" x14ac:dyDescent="0.25">
      <c r="A294" s="50">
        <v>43384</v>
      </c>
      <c r="B294" s="51" t="s">
        <v>381</v>
      </c>
      <c r="C294" s="63" t="s">
        <v>382</v>
      </c>
      <c r="D294" s="59" t="s">
        <v>464</v>
      </c>
      <c r="E294" s="77">
        <v>24140</v>
      </c>
    </row>
    <row r="295" spans="1:5" x14ac:dyDescent="0.25">
      <c r="A295" s="62" t="s">
        <v>358</v>
      </c>
      <c r="B295" s="63" t="s">
        <v>405</v>
      </c>
      <c r="C295" s="62" t="s">
        <v>358</v>
      </c>
      <c r="D295" s="51" t="s">
        <v>358</v>
      </c>
      <c r="E295" s="76"/>
    </row>
    <row r="296" spans="1:5" x14ac:dyDescent="0.25">
      <c r="A296" s="62" t="s">
        <v>358</v>
      </c>
      <c r="B296" s="63" t="s">
        <v>385</v>
      </c>
      <c r="C296" s="62" t="s">
        <v>358</v>
      </c>
      <c r="D296" s="51" t="s">
        <v>358</v>
      </c>
      <c r="E296" s="76">
        <v>2173</v>
      </c>
    </row>
    <row r="297" spans="1:5" x14ac:dyDescent="0.25">
      <c r="A297" s="62" t="s">
        <v>358</v>
      </c>
      <c r="B297" s="63" t="s">
        <v>386</v>
      </c>
      <c r="C297" s="62" t="s">
        <v>358</v>
      </c>
      <c r="D297" s="51" t="s">
        <v>358</v>
      </c>
      <c r="E297" s="76">
        <v>2173</v>
      </c>
    </row>
    <row r="298" spans="1:5" x14ac:dyDescent="0.25">
      <c r="A298" s="53"/>
      <c r="B298" s="54" t="s">
        <v>387</v>
      </c>
      <c r="C298" s="64"/>
      <c r="D298" s="64"/>
      <c r="E298" s="78"/>
    </row>
    <row r="299" spans="1:5" x14ac:dyDescent="0.25">
      <c r="A299" s="50">
        <v>43384</v>
      </c>
      <c r="B299" s="51" t="s">
        <v>381</v>
      </c>
      <c r="C299" s="63" t="s">
        <v>382</v>
      </c>
      <c r="D299" s="59" t="s">
        <v>465</v>
      </c>
      <c r="E299" s="77">
        <v>16093</v>
      </c>
    </row>
    <row r="300" spans="1:5" x14ac:dyDescent="0.25">
      <c r="A300" s="62" t="s">
        <v>358</v>
      </c>
      <c r="B300" s="63" t="s">
        <v>405</v>
      </c>
      <c r="C300" s="62" t="s">
        <v>358</v>
      </c>
      <c r="D300" s="51" t="s">
        <v>358</v>
      </c>
      <c r="E300" s="76"/>
    </row>
    <row r="301" spans="1:5" x14ac:dyDescent="0.25">
      <c r="A301" s="62" t="s">
        <v>358</v>
      </c>
      <c r="B301" s="63" t="s">
        <v>386</v>
      </c>
      <c r="C301" s="62" t="s">
        <v>358</v>
      </c>
      <c r="D301" s="51" t="s">
        <v>358</v>
      </c>
      <c r="E301" s="76">
        <v>1448</v>
      </c>
    </row>
    <row r="302" spans="1:5" x14ac:dyDescent="0.25">
      <c r="A302" s="62" t="s">
        <v>358</v>
      </c>
      <c r="B302" s="63" t="s">
        <v>385</v>
      </c>
      <c r="C302" s="62" t="s">
        <v>358</v>
      </c>
      <c r="D302" s="51" t="s">
        <v>358</v>
      </c>
      <c r="E302" s="76">
        <v>1448</v>
      </c>
    </row>
    <row r="303" spans="1:5" x14ac:dyDescent="0.25">
      <c r="A303" s="53"/>
      <c r="B303" s="54" t="s">
        <v>387</v>
      </c>
      <c r="C303" s="64"/>
      <c r="D303" s="64"/>
      <c r="E303" s="78"/>
    </row>
    <row r="304" spans="1:5" x14ac:dyDescent="0.25">
      <c r="A304" s="50">
        <v>43384</v>
      </c>
      <c r="B304" s="51" t="s">
        <v>381</v>
      </c>
      <c r="C304" s="63" t="s">
        <v>382</v>
      </c>
      <c r="D304" s="59" t="s">
        <v>466</v>
      </c>
      <c r="E304" s="77">
        <v>16093</v>
      </c>
    </row>
    <row r="305" spans="1:5" x14ac:dyDescent="0.25">
      <c r="A305" s="62" t="s">
        <v>358</v>
      </c>
      <c r="B305" s="63" t="s">
        <v>405</v>
      </c>
      <c r="C305" s="62" t="s">
        <v>358</v>
      </c>
      <c r="D305" s="51" t="s">
        <v>358</v>
      </c>
      <c r="E305" s="76"/>
    </row>
    <row r="306" spans="1:5" x14ac:dyDescent="0.25">
      <c r="A306" s="62" t="s">
        <v>358</v>
      </c>
      <c r="B306" s="63" t="s">
        <v>385</v>
      </c>
      <c r="C306" s="62" t="s">
        <v>358</v>
      </c>
      <c r="D306" s="51" t="s">
        <v>358</v>
      </c>
      <c r="E306" s="76">
        <v>1448</v>
      </c>
    </row>
    <row r="307" spans="1:5" x14ac:dyDescent="0.25">
      <c r="A307" s="62" t="s">
        <v>358</v>
      </c>
      <c r="B307" s="63" t="s">
        <v>386</v>
      </c>
      <c r="C307" s="62" t="s">
        <v>358</v>
      </c>
      <c r="D307" s="51" t="s">
        <v>358</v>
      </c>
      <c r="E307" s="76">
        <v>1448</v>
      </c>
    </row>
    <row r="308" spans="1:5" x14ac:dyDescent="0.25">
      <c r="A308" s="53"/>
      <c r="B308" s="54" t="s">
        <v>387</v>
      </c>
      <c r="C308" s="64"/>
      <c r="D308" s="64"/>
      <c r="E308" s="78"/>
    </row>
    <row r="309" spans="1:5" x14ac:dyDescent="0.25">
      <c r="A309" s="50">
        <v>43384</v>
      </c>
      <c r="B309" s="51" t="s">
        <v>381</v>
      </c>
      <c r="C309" s="63" t="s">
        <v>382</v>
      </c>
      <c r="D309" s="59" t="s">
        <v>467</v>
      </c>
      <c r="E309" s="77">
        <v>24140</v>
      </c>
    </row>
    <row r="310" spans="1:5" x14ac:dyDescent="0.25">
      <c r="A310" s="62" t="s">
        <v>358</v>
      </c>
      <c r="B310" s="63" t="s">
        <v>405</v>
      </c>
      <c r="C310" s="62" t="s">
        <v>358</v>
      </c>
      <c r="D310" s="51" t="s">
        <v>358</v>
      </c>
      <c r="E310" s="76"/>
    </row>
    <row r="311" spans="1:5" x14ac:dyDescent="0.25">
      <c r="A311" s="62" t="s">
        <v>358</v>
      </c>
      <c r="B311" s="63" t="s">
        <v>386</v>
      </c>
      <c r="C311" s="62" t="s">
        <v>358</v>
      </c>
      <c r="D311" s="51" t="s">
        <v>358</v>
      </c>
      <c r="E311" s="76">
        <v>2173</v>
      </c>
    </row>
    <row r="312" spans="1:5" x14ac:dyDescent="0.25">
      <c r="A312" s="62" t="s">
        <v>358</v>
      </c>
      <c r="B312" s="63" t="s">
        <v>385</v>
      </c>
      <c r="C312" s="62" t="s">
        <v>358</v>
      </c>
      <c r="D312" s="51" t="s">
        <v>358</v>
      </c>
      <c r="E312" s="76">
        <v>2173</v>
      </c>
    </row>
    <row r="313" spans="1:5" x14ac:dyDescent="0.25">
      <c r="A313" s="53"/>
      <c r="B313" s="54" t="s">
        <v>387</v>
      </c>
      <c r="C313" s="64"/>
      <c r="D313" s="64"/>
      <c r="E313" s="78"/>
    </row>
    <row r="314" spans="1:5" x14ac:dyDescent="0.25">
      <c r="A314" s="50">
        <v>43384</v>
      </c>
      <c r="B314" s="51" t="s">
        <v>381</v>
      </c>
      <c r="C314" s="63" t="s">
        <v>382</v>
      </c>
      <c r="D314" s="59" t="s">
        <v>468</v>
      </c>
      <c r="E314" s="77">
        <v>24140</v>
      </c>
    </row>
    <row r="315" spans="1:5" x14ac:dyDescent="0.25">
      <c r="A315" s="62" t="s">
        <v>358</v>
      </c>
      <c r="B315" s="63" t="s">
        <v>405</v>
      </c>
      <c r="C315" s="62" t="s">
        <v>358</v>
      </c>
      <c r="D315" s="51" t="s">
        <v>358</v>
      </c>
      <c r="E315" s="76"/>
    </row>
    <row r="316" spans="1:5" x14ac:dyDescent="0.25">
      <c r="A316" s="62" t="s">
        <v>358</v>
      </c>
      <c r="B316" s="63" t="s">
        <v>385</v>
      </c>
      <c r="C316" s="62" t="s">
        <v>358</v>
      </c>
      <c r="D316" s="51" t="s">
        <v>358</v>
      </c>
      <c r="E316" s="76">
        <v>2173</v>
      </c>
    </row>
    <row r="317" spans="1:5" x14ac:dyDescent="0.25">
      <c r="A317" s="62" t="s">
        <v>358</v>
      </c>
      <c r="B317" s="63" t="s">
        <v>386</v>
      </c>
      <c r="C317" s="62" t="s">
        <v>358</v>
      </c>
      <c r="D317" s="51" t="s">
        <v>358</v>
      </c>
      <c r="E317" s="76">
        <v>2173</v>
      </c>
    </row>
    <row r="318" spans="1:5" x14ac:dyDescent="0.25">
      <c r="A318" s="53"/>
      <c r="B318" s="54" t="s">
        <v>387</v>
      </c>
      <c r="C318" s="64"/>
      <c r="D318" s="64"/>
      <c r="E318" s="78"/>
    </row>
    <row r="319" spans="1:5" x14ac:dyDescent="0.25">
      <c r="A319" s="50">
        <v>43384</v>
      </c>
      <c r="B319" s="51" t="s">
        <v>381</v>
      </c>
      <c r="C319" s="63" t="s">
        <v>382</v>
      </c>
      <c r="D319" s="59" t="s">
        <v>469</v>
      </c>
      <c r="E319" s="77">
        <v>16093</v>
      </c>
    </row>
    <row r="320" spans="1:5" x14ac:dyDescent="0.25">
      <c r="A320" s="62" t="s">
        <v>358</v>
      </c>
      <c r="B320" s="63" t="s">
        <v>405</v>
      </c>
      <c r="C320" s="62" t="s">
        <v>358</v>
      </c>
      <c r="D320" s="51" t="s">
        <v>358</v>
      </c>
      <c r="E320" s="76"/>
    </row>
    <row r="321" spans="1:5" x14ac:dyDescent="0.25">
      <c r="A321" s="62" t="s">
        <v>358</v>
      </c>
      <c r="B321" s="63" t="s">
        <v>386</v>
      </c>
      <c r="C321" s="62" t="s">
        <v>358</v>
      </c>
      <c r="D321" s="51" t="s">
        <v>358</v>
      </c>
      <c r="E321" s="76">
        <v>1448</v>
      </c>
    </row>
    <row r="322" spans="1:5" x14ac:dyDescent="0.25">
      <c r="A322" s="62" t="s">
        <v>358</v>
      </c>
      <c r="B322" s="63" t="s">
        <v>385</v>
      </c>
      <c r="C322" s="62" t="s">
        <v>358</v>
      </c>
      <c r="D322" s="51" t="s">
        <v>358</v>
      </c>
      <c r="E322" s="76">
        <v>1448</v>
      </c>
    </row>
    <row r="323" spans="1:5" x14ac:dyDescent="0.25">
      <c r="A323" s="53"/>
      <c r="B323" s="54" t="s">
        <v>387</v>
      </c>
      <c r="C323" s="64"/>
      <c r="D323" s="64"/>
      <c r="E323" s="78"/>
    </row>
    <row r="324" spans="1:5" x14ac:dyDescent="0.25">
      <c r="A324" s="50">
        <v>43385</v>
      </c>
      <c r="B324" s="51" t="s">
        <v>381</v>
      </c>
      <c r="C324" s="63" t="s">
        <v>382</v>
      </c>
      <c r="D324" s="59" t="s">
        <v>470</v>
      </c>
      <c r="E324" s="77">
        <v>24140</v>
      </c>
    </row>
    <row r="325" spans="1:5" x14ac:dyDescent="0.25">
      <c r="A325" s="62" t="s">
        <v>358</v>
      </c>
      <c r="B325" s="63" t="s">
        <v>405</v>
      </c>
      <c r="C325" s="62" t="s">
        <v>358</v>
      </c>
      <c r="D325" s="51" t="s">
        <v>358</v>
      </c>
      <c r="E325" s="76"/>
    </row>
    <row r="326" spans="1:5" x14ac:dyDescent="0.25">
      <c r="A326" s="62" t="s">
        <v>358</v>
      </c>
      <c r="B326" s="63" t="s">
        <v>385</v>
      </c>
      <c r="C326" s="62" t="s">
        <v>358</v>
      </c>
      <c r="D326" s="51" t="s">
        <v>358</v>
      </c>
      <c r="E326" s="76">
        <v>2173</v>
      </c>
    </row>
    <row r="327" spans="1:5" x14ac:dyDescent="0.25">
      <c r="A327" s="62" t="s">
        <v>358</v>
      </c>
      <c r="B327" s="63" t="s">
        <v>386</v>
      </c>
      <c r="C327" s="62" t="s">
        <v>358</v>
      </c>
      <c r="D327" s="51" t="s">
        <v>358</v>
      </c>
      <c r="E327" s="76">
        <v>2173</v>
      </c>
    </row>
    <row r="328" spans="1:5" x14ac:dyDescent="0.25">
      <c r="A328" s="53"/>
      <c r="B328" s="54" t="s">
        <v>387</v>
      </c>
      <c r="C328" s="64"/>
      <c r="D328" s="64"/>
      <c r="E328" s="78"/>
    </row>
    <row r="329" spans="1:5" x14ac:dyDescent="0.25">
      <c r="A329" s="50">
        <v>43385</v>
      </c>
      <c r="B329" s="51" t="s">
        <v>381</v>
      </c>
      <c r="C329" s="63" t="s">
        <v>382</v>
      </c>
      <c r="D329" s="59" t="s">
        <v>471</v>
      </c>
      <c r="E329" s="77">
        <v>16093</v>
      </c>
    </row>
    <row r="330" spans="1:5" x14ac:dyDescent="0.25">
      <c r="A330" s="62" t="s">
        <v>358</v>
      </c>
      <c r="B330" s="63" t="s">
        <v>405</v>
      </c>
      <c r="C330" s="62" t="s">
        <v>358</v>
      </c>
      <c r="D330" s="51" t="s">
        <v>358</v>
      </c>
      <c r="E330" s="76"/>
    </row>
    <row r="331" spans="1:5" x14ac:dyDescent="0.25">
      <c r="A331" s="62" t="s">
        <v>358</v>
      </c>
      <c r="B331" s="63" t="s">
        <v>386</v>
      </c>
      <c r="C331" s="62" t="s">
        <v>358</v>
      </c>
      <c r="D331" s="51" t="s">
        <v>358</v>
      </c>
      <c r="E331" s="76">
        <v>1448</v>
      </c>
    </row>
    <row r="332" spans="1:5" x14ac:dyDescent="0.25">
      <c r="A332" s="62" t="s">
        <v>358</v>
      </c>
      <c r="B332" s="63" t="s">
        <v>385</v>
      </c>
      <c r="C332" s="62" t="s">
        <v>358</v>
      </c>
      <c r="D332" s="51" t="s">
        <v>358</v>
      </c>
      <c r="E332" s="76">
        <v>1448</v>
      </c>
    </row>
    <row r="333" spans="1:5" x14ac:dyDescent="0.25">
      <c r="A333" s="53"/>
      <c r="B333" s="54" t="s">
        <v>387</v>
      </c>
      <c r="C333" s="64"/>
      <c r="D333" s="64"/>
      <c r="E333" s="78"/>
    </row>
    <row r="334" spans="1:5" x14ac:dyDescent="0.25">
      <c r="A334" s="50">
        <v>43385</v>
      </c>
      <c r="B334" s="51" t="s">
        <v>381</v>
      </c>
      <c r="C334" s="63" t="s">
        <v>382</v>
      </c>
      <c r="D334" s="59" t="s">
        <v>472</v>
      </c>
      <c r="E334" s="77">
        <v>16126</v>
      </c>
    </row>
    <row r="335" spans="1:5" x14ac:dyDescent="0.25">
      <c r="A335" s="62" t="s">
        <v>358</v>
      </c>
      <c r="B335" s="63" t="s">
        <v>389</v>
      </c>
      <c r="C335" s="62" t="s">
        <v>358</v>
      </c>
      <c r="D335" s="51" t="s">
        <v>358</v>
      </c>
      <c r="E335" s="76"/>
    </row>
    <row r="336" spans="1:5" x14ac:dyDescent="0.25">
      <c r="A336" s="62" t="s">
        <v>358</v>
      </c>
      <c r="B336" s="63" t="s">
        <v>386</v>
      </c>
      <c r="C336" s="62" t="s">
        <v>358</v>
      </c>
      <c r="D336" s="51" t="s">
        <v>358</v>
      </c>
      <c r="E336" s="76">
        <v>1451.5</v>
      </c>
    </row>
    <row r="337" spans="1:5" x14ac:dyDescent="0.25">
      <c r="A337" s="62" t="s">
        <v>358</v>
      </c>
      <c r="B337" s="63" t="s">
        <v>385</v>
      </c>
      <c r="C337" s="62" t="s">
        <v>358</v>
      </c>
      <c r="D337" s="51" t="s">
        <v>358</v>
      </c>
      <c r="E337" s="76">
        <v>1451.5</v>
      </c>
    </row>
    <row r="338" spans="1:5" x14ac:dyDescent="0.25">
      <c r="A338" s="53"/>
      <c r="B338" s="54" t="s">
        <v>387</v>
      </c>
      <c r="C338" s="64"/>
      <c r="D338" s="64"/>
      <c r="E338" s="78"/>
    </row>
    <row r="339" spans="1:5" x14ac:dyDescent="0.25">
      <c r="A339" s="50">
        <v>43386</v>
      </c>
      <c r="B339" s="51" t="s">
        <v>381</v>
      </c>
      <c r="C339" s="63" t="s">
        <v>382</v>
      </c>
      <c r="D339" s="59" t="s">
        <v>473</v>
      </c>
      <c r="E339" s="77">
        <v>24140</v>
      </c>
    </row>
    <row r="340" spans="1:5" x14ac:dyDescent="0.25">
      <c r="A340" s="62" t="s">
        <v>358</v>
      </c>
      <c r="B340" s="63" t="s">
        <v>405</v>
      </c>
      <c r="C340" s="62" t="s">
        <v>358</v>
      </c>
      <c r="D340" s="51" t="s">
        <v>358</v>
      </c>
      <c r="E340" s="76"/>
    </row>
    <row r="341" spans="1:5" x14ac:dyDescent="0.25">
      <c r="A341" s="62" t="s">
        <v>358</v>
      </c>
      <c r="B341" s="63" t="s">
        <v>385</v>
      </c>
      <c r="C341" s="62" t="s">
        <v>358</v>
      </c>
      <c r="D341" s="51" t="s">
        <v>358</v>
      </c>
      <c r="E341" s="76">
        <v>2173</v>
      </c>
    </row>
    <row r="342" spans="1:5" x14ac:dyDescent="0.25">
      <c r="A342" s="62" t="s">
        <v>358</v>
      </c>
      <c r="B342" s="63" t="s">
        <v>386</v>
      </c>
      <c r="C342" s="62" t="s">
        <v>358</v>
      </c>
      <c r="D342" s="51" t="s">
        <v>358</v>
      </c>
      <c r="E342" s="76">
        <v>2173</v>
      </c>
    </row>
    <row r="343" spans="1:5" x14ac:dyDescent="0.25">
      <c r="A343" s="53"/>
      <c r="B343" s="54" t="s">
        <v>387</v>
      </c>
      <c r="C343" s="64"/>
      <c r="D343" s="64"/>
      <c r="E343" s="78"/>
    </row>
    <row r="344" spans="1:5" x14ac:dyDescent="0.25">
      <c r="A344" s="50">
        <v>43386</v>
      </c>
      <c r="B344" s="51" t="s">
        <v>381</v>
      </c>
      <c r="C344" s="63" t="s">
        <v>382</v>
      </c>
      <c r="D344" s="59" t="s">
        <v>474</v>
      </c>
      <c r="E344" s="77">
        <v>16093</v>
      </c>
    </row>
    <row r="345" spans="1:5" x14ac:dyDescent="0.25">
      <c r="A345" s="62" t="s">
        <v>358</v>
      </c>
      <c r="B345" s="63" t="s">
        <v>405</v>
      </c>
      <c r="C345" s="62" t="s">
        <v>358</v>
      </c>
      <c r="D345" s="51" t="s">
        <v>358</v>
      </c>
      <c r="E345" s="76"/>
    </row>
    <row r="346" spans="1:5" x14ac:dyDescent="0.25">
      <c r="A346" s="62" t="s">
        <v>358</v>
      </c>
      <c r="B346" s="63" t="s">
        <v>385</v>
      </c>
      <c r="C346" s="62" t="s">
        <v>358</v>
      </c>
      <c r="D346" s="51" t="s">
        <v>358</v>
      </c>
      <c r="E346" s="76">
        <v>1448</v>
      </c>
    </row>
    <row r="347" spans="1:5" x14ac:dyDescent="0.25">
      <c r="A347" s="62" t="s">
        <v>358</v>
      </c>
      <c r="B347" s="63" t="s">
        <v>386</v>
      </c>
      <c r="C347" s="62" t="s">
        <v>358</v>
      </c>
      <c r="D347" s="51" t="s">
        <v>358</v>
      </c>
      <c r="E347" s="76">
        <v>1448</v>
      </c>
    </row>
    <row r="348" spans="1:5" x14ac:dyDescent="0.25">
      <c r="A348" s="53"/>
      <c r="B348" s="54" t="s">
        <v>387</v>
      </c>
      <c r="C348" s="64"/>
      <c r="D348" s="64"/>
      <c r="E348" s="78"/>
    </row>
    <row r="349" spans="1:5" x14ac:dyDescent="0.25">
      <c r="A349" s="50">
        <v>43386</v>
      </c>
      <c r="B349" s="51" t="s">
        <v>381</v>
      </c>
      <c r="C349" s="63" t="s">
        <v>382</v>
      </c>
      <c r="D349" s="59" t="s">
        <v>475</v>
      </c>
      <c r="E349" s="77">
        <v>40316</v>
      </c>
    </row>
    <row r="350" spans="1:5" x14ac:dyDescent="0.25">
      <c r="A350" s="62" t="s">
        <v>358</v>
      </c>
      <c r="B350" s="63" t="s">
        <v>389</v>
      </c>
      <c r="C350" s="62" t="s">
        <v>358</v>
      </c>
      <c r="D350" s="51" t="s">
        <v>358</v>
      </c>
      <c r="E350" s="76"/>
    </row>
    <row r="351" spans="1:5" x14ac:dyDescent="0.25">
      <c r="A351" s="62" t="s">
        <v>358</v>
      </c>
      <c r="B351" s="63" t="s">
        <v>385</v>
      </c>
      <c r="C351" s="62" t="s">
        <v>358</v>
      </c>
      <c r="D351" s="51" t="s">
        <v>358</v>
      </c>
      <c r="E351" s="76">
        <v>3628</v>
      </c>
    </row>
    <row r="352" spans="1:5" x14ac:dyDescent="0.25">
      <c r="A352" s="62" t="s">
        <v>358</v>
      </c>
      <c r="B352" s="63" t="s">
        <v>386</v>
      </c>
      <c r="C352" s="62" t="s">
        <v>358</v>
      </c>
      <c r="D352" s="51" t="s">
        <v>358</v>
      </c>
      <c r="E352" s="76">
        <v>3628</v>
      </c>
    </row>
    <row r="353" spans="1:5" x14ac:dyDescent="0.25">
      <c r="A353" s="53"/>
      <c r="B353" s="54" t="s">
        <v>387</v>
      </c>
      <c r="C353" s="64"/>
      <c r="D353" s="64"/>
      <c r="E353" s="78"/>
    </row>
    <row r="354" spans="1:5" x14ac:dyDescent="0.25">
      <c r="A354" s="50">
        <v>43388</v>
      </c>
      <c r="B354" s="51" t="s">
        <v>381</v>
      </c>
      <c r="C354" s="63" t="s">
        <v>382</v>
      </c>
      <c r="D354" s="59" t="s">
        <v>476</v>
      </c>
      <c r="E354" s="77">
        <v>24140</v>
      </c>
    </row>
    <row r="355" spans="1:5" x14ac:dyDescent="0.25">
      <c r="A355" s="62" t="s">
        <v>358</v>
      </c>
      <c r="B355" s="63" t="s">
        <v>405</v>
      </c>
      <c r="C355" s="62" t="s">
        <v>358</v>
      </c>
      <c r="D355" s="51" t="s">
        <v>358</v>
      </c>
      <c r="E355" s="76"/>
    </row>
    <row r="356" spans="1:5" x14ac:dyDescent="0.25">
      <c r="A356" s="62" t="s">
        <v>358</v>
      </c>
      <c r="B356" s="63" t="s">
        <v>386</v>
      </c>
      <c r="C356" s="62" t="s">
        <v>358</v>
      </c>
      <c r="D356" s="51" t="s">
        <v>358</v>
      </c>
      <c r="E356" s="76">
        <v>2173</v>
      </c>
    </row>
    <row r="357" spans="1:5" x14ac:dyDescent="0.25">
      <c r="A357" s="62" t="s">
        <v>358</v>
      </c>
      <c r="B357" s="63" t="s">
        <v>385</v>
      </c>
      <c r="C357" s="62" t="s">
        <v>358</v>
      </c>
      <c r="D357" s="51" t="s">
        <v>358</v>
      </c>
      <c r="E357" s="76">
        <v>2173</v>
      </c>
    </row>
    <row r="358" spans="1:5" x14ac:dyDescent="0.25">
      <c r="A358" s="53"/>
      <c r="B358" s="54" t="s">
        <v>387</v>
      </c>
      <c r="C358" s="64"/>
      <c r="D358" s="64"/>
      <c r="E358" s="78"/>
    </row>
    <row r="359" spans="1:5" x14ac:dyDescent="0.25">
      <c r="A359" s="50">
        <v>43388</v>
      </c>
      <c r="B359" s="51" t="s">
        <v>381</v>
      </c>
      <c r="C359" s="63" t="s">
        <v>382</v>
      </c>
      <c r="D359" s="59" t="s">
        <v>477</v>
      </c>
      <c r="E359" s="77">
        <v>24140</v>
      </c>
    </row>
    <row r="360" spans="1:5" x14ac:dyDescent="0.25">
      <c r="A360" s="62" t="s">
        <v>358</v>
      </c>
      <c r="B360" s="63" t="s">
        <v>405</v>
      </c>
      <c r="C360" s="62" t="s">
        <v>358</v>
      </c>
      <c r="D360" s="51" t="s">
        <v>358</v>
      </c>
      <c r="E360" s="76"/>
    </row>
    <row r="361" spans="1:5" x14ac:dyDescent="0.25">
      <c r="A361" s="62" t="s">
        <v>358</v>
      </c>
      <c r="B361" s="63" t="s">
        <v>386</v>
      </c>
      <c r="C361" s="62" t="s">
        <v>358</v>
      </c>
      <c r="D361" s="51" t="s">
        <v>358</v>
      </c>
      <c r="E361" s="76">
        <v>2173</v>
      </c>
    </row>
    <row r="362" spans="1:5" x14ac:dyDescent="0.25">
      <c r="A362" s="62" t="s">
        <v>358</v>
      </c>
      <c r="B362" s="63" t="s">
        <v>385</v>
      </c>
      <c r="C362" s="62" t="s">
        <v>358</v>
      </c>
      <c r="D362" s="51" t="s">
        <v>358</v>
      </c>
      <c r="E362" s="76">
        <v>2173</v>
      </c>
    </row>
    <row r="363" spans="1:5" x14ac:dyDescent="0.25">
      <c r="A363" s="53"/>
      <c r="B363" s="54" t="s">
        <v>387</v>
      </c>
      <c r="C363" s="64"/>
      <c r="D363" s="64"/>
      <c r="E363" s="78"/>
    </row>
    <row r="364" spans="1:5" x14ac:dyDescent="0.25">
      <c r="A364" s="50">
        <v>43388</v>
      </c>
      <c r="B364" s="51" t="s">
        <v>381</v>
      </c>
      <c r="C364" s="63" t="s">
        <v>382</v>
      </c>
      <c r="D364" s="59" t="s">
        <v>478</v>
      </c>
      <c r="E364" s="77">
        <v>16093</v>
      </c>
    </row>
    <row r="365" spans="1:5" x14ac:dyDescent="0.25">
      <c r="A365" s="62" t="s">
        <v>358</v>
      </c>
      <c r="B365" s="63" t="s">
        <v>405</v>
      </c>
      <c r="C365" s="62" t="s">
        <v>358</v>
      </c>
      <c r="D365" s="51" t="s">
        <v>358</v>
      </c>
      <c r="E365" s="76"/>
    </row>
    <row r="366" spans="1:5" x14ac:dyDescent="0.25">
      <c r="A366" s="62" t="s">
        <v>358</v>
      </c>
      <c r="B366" s="63" t="s">
        <v>385</v>
      </c>
      <c r="C366" s="62" t="s">
        <v>358</v>
      </c>
      <c r="D366" s="51" t="s">
        <v>358</v>
      </c>
      <c r="E366" s="76">
        <v>1448</v>
      </c>
    </row>
    <row r="367" spans="1:5" x14ac:dyDescent="0.25">
      <c r="A367" s="62" t="s">
        <v>358</v>
      </c>
      <c r="B367" s="63" t="s">
        <v>386</v>
      </c>
      <c r="C367" s="62" t="s">
        <v>358</v>
      </c>
      <c r="D367" s="51" t="s">
        <v>358</v>
      </c>
      <c r="E367" s="76">
        <v>1448</v>
      </c>
    </row>
    <row r="368" spans="1:5" x14ac:dyDescent="0.25">
      <c r="A368" s="53"/>
      <c r="B368" s="54" t="s">
        <v>387</v>
      </c>
      <c r="C368" s="64"/>
      <c r="D368" s="64"/>
      <c r="E368" s="78"/>
    </row>
    <row r="369" spans="1:5" x14ac:dyDescent="0.25">
      <c r="A369" s="50">
        <v>43389</v>
      </c>
      <c r="B369" s="51" t="s">
        <v>381</v>
      </c>
      <c r="C369" s="63" t="s">
        <v>382</v>
      </c>
      <c r="D369" s="59" t="s">
        <v>479</v>
      </c>
      <c r="E369" s="77">
        <v>24140</v>
      </c>
    </row>
    <row r="370" spans="1:5" x14ac:dyDescent="0.25">
      <c r="A370" s="62" t="s">
        <v>358</v>
      </c>
      <c r="B370" s="63" t="s">
        <v>405</v>
      </c>
      <c r="C370" s="62" t="s">
        <v>358</v>
      </c>
      <c r="D370" s="51" t="s">
        <v>358</v>
      </c>
      <c r="E370" s="76"/>
    </row>
    <row r="371" spans="1:5" x14ac:dyDescent="0.25">
      <c r="A371" s="62" t="s">
        <v>358</v>
      </c>
      <c r="B371" s="63" t="s">
        <v>386</v>
      </c>
      <c r="C371" s="62" t="s">
        <v>358</v>
      </c>
      <c r="D371" s="51" t="s">
        <v>358</v>
      </c>
      <c r="E371" s="76">
        <v>2173</v>
      </c>
    </row>
    <row r="372" spans="1:5" x14ac:dyDescent="0.25">
      <c r="A372" s="62" t="s">
        <v>358</v>
      </c>
      <c r="B372" s="63" t="s">
        <v>385</v>
      </c>
      <c r="C372" s="62" t="s">
        <v>358</v>
      </c>
      <c r="D372" s="51" t="s">
        <v>358</v>
      </c>
      <c r="E372" s="76">
        <v>2173</v>
      </c>
    </row>
    <row r="373" spans="1:5" x14ac:dyDescent="0.25">
      <c r="A373" s="53"/>
      <c r="B373" s="54" t="s">
        <v>387</v>
      </c>
      <c r="C373" s="64"/>
      <c r="D373" s="64"/>
      <c r="E373" s="78"/>
    </row>
    <row r="374" spans="1:5" x14ac:dyDescent="0.25">
      <c r="A374" s="50">
        <v>43389</v>
      </c>
      <c r="B374" s="51" t="s">
        <v>381</v>
      </c>
      <c r="C374" s="63" t="s">
        <v>382</v>
      </c>
      <c r="D374" s="59" t="s">
        <v>480</v>
      </c>
      <c r="E374" s="77">
        <v>24140</v>
      </c>
    </row>
    <row r="375" spans="1:5" x14ac:dyDescent="0.25">
      <c r="A375" s="62" t="s">
        <v>358</v>
      </c>
      <c r="B375" s="63" t="s">
        <v>405</v>
      </c>
      <c r="C375" s="62" t="s">
        <v>358</v>
      </c>
      <c r="D375" s="51" t="s">
        <v>358</v>
      </c>
      <c r="E375" s="76"/>
    </row>
    <row r="376" spans="1:5" x14ac:dyDescent="0.25">
      <c r="A376" s="62" t="s">
        <v>358</v>
      </c>
      <c r="B376" s="63" t="s">
        <v>385</v>
      </c>
      <c r="C376" s="62" t="s">
        <v>358</v>
      </c>
      <c r="D376" s="51" t="s">
        <v>358</v>
      </c>
      <c r="E376" s="76">
        <v>2173</v>
      </c>
    </row>
    <row r="377" spans="1:5" x14ac:dyDescent="0.25">
      <c r="A377" s="62" t="s">
        <v>358</v>
      </c>
      <c r="B377" s="63" t="s">
        <v>386</v>
      </c>
      <c r="C377" s="62" t="s">
        <v>358</v>
      </c>
      <c r="D377" s="51" t="s">
        <v>358</v>
      </c>
      <c r="E377" s="76">
        <v>2173</v>
      </c>
    </row>
    <row r="378" spans="1:5" x14ac:dyDescent="0.25">
      <c r="A378" s="53"/>
      <c r="B378" s="54" t="s">
        <v>387</v>
      </c>
      <c r="C378" s="64"/>
      <c r="D378" s="64"/>
      <c r="E378" s="78"/>
    </row>
    <row r="379" spans="1:5" x14ac:dyDescent="0.25">
      <c r="A379" s="50">
        <v>43389</v>
      </c>
      <c r="B379" s="51" t="s">
        <v>381</v>
      </c>
      <c r="C379" s="63" t="s">
        <v>382</v>
      </c>
      <c r="D379" s="59" t="s">
        <v>481</v>
      </c>
      <c r="E379" s="77">
        <v>16093</v>
      </c>
    </row>
    <row r="380" spans="1:5" x14ac:dyDescent="0.25">
      <c r="A380" s="62" t="s">
        <v>358</v>
      </c>
      <c r="B380" s="63" t="s">
        <v>405</v>
      </c>
      <c r="C380" s="62" t="s">
        <v>358</v>
      </c>
      <c r="D380" s="51" t="s">
        <v>358</v>
      </c>
      <c r="E380" s="76"/>
    </row>
    <row r="381" spans="1:5" x14ac:dyDescent="0.25">
      <c r="A381" s="62" t="s">
        <v>358</v>
      </c>
      <c r="B381" s="63" t="s">
        <v>386</v>
      </c>
      <c r="C381" s="62" t="s">
        <v>358</v>
      </c>
      <c r="D381" s="51" t="s">
        <v>358</v>
      </c>
      <c r="E381" s="76">
        <v>1448</v>
      </c>
    </row>
    <row r="382" spans="1:5" x14ac:dyDescent="0.25">
      <c r="A382" s="62" t="s">
        <v>358</v>
      </c>
      <c r="B382" s="63" t="s">
        <v>385</v>
      </c>
      <c r="C382" s="62" t="s">
        <v>358</v>
      </c>
      <c r="D382" s="51" t="s">
        <v>358</v>
      </c>
      <c r="E382" s="76">
        <v>1448</v>
      </c>
    </row>
    <row r="383" spans="1:5" x14ac:dyDescent="0.25">
      <c r="A383" s="53"/>
      <c r="B383" s="54" t="s">
        <v>387</v>
      </c>
      <c r="C383" s="64"/>
      <c r="D383" s="64"/>
      <c r="E383" s="78"/>
    </row>
    <row r="384" spans="1:5" x14ac:dyDescent="0.25">
      <c r="A384" s="50">
        <v>43389</v>
      </c>
      <c r="B384" s="51" t="s">
        <v>381</v>
      </c>
      <c r="C384" s="63" t="s">
        <v>382</v>
      </c>
      <c r="D384" s="59" t="s">
        <v>482</v>
      </c>
      <c r="E384" s="77">
        <v>16093</v>
      </c>
    </row>
    <row r="385" spans="1:5" x14ac:dyDescent="0.25">
      <c r="A385" s="62" t="s">
        <v>358</v>
      </c>
      <c r="B385" s="63" t="s">
        <v>405</v>
      </c>
      <c r="C385" s="62" t="s">
        <v>358</v>
      </c>
      <c r="D385" s="51" t="s">
        <v>358</v>
      </c>
      <c r="E385" s="76"/>
    </row>
    <row r="386" spans="1:5" x14ac:dyDescent="0.25">
      <c r="A386" s="62" t="s">
        <v>358</v>
      </c>
      <c r="B386" s="63" t="s">
        <v>385</v>
      </c>
      <c r="C386" s="62" t="s">
        <v>358</v>
      </c>
      <c r="D386" s="51" t="s">
        <v>358</v>
      </c>
      <c r="E386" s="76">
        <v>1448</v>
      </c>
    </row>
    <row r="387" spans="1:5" x14ac:dyDescent="0.25">
      <c r="A387" s="62" t="s">
        <v>358</v>
      </c>
      <c r="B387" s="63" t="s">
        <v>386</v>
      </c>
      <c r="C387" s="62" t="s">
        <v>358</v>
      </c>
      <c r="D387" s="51" t="s">
        <v>358</v>
      </c>
      <c r="E387" s="76">
        <v>1448</v>
      </c>
    </row>
    <row r="388" spans="1:5" x14ac:dyDescent="0.25">
      <c r="A388" s="53"/>
      <c r="B388" s="54" t="s">
        <v>387</v>
      </c>
      <c r="C388" s="64"/>
      <c r="D388" s="64"/>
      <c r="E388" s="78"/>
    </row>
    <row r="389" spans="1:5" x14ac:dyDescent="0.25">
      <c r="A389" s="50">
        <v>43389</v>
      </c>
      <c r="B389" s="51" t="s">
        <v>381</v>
      </c>
      <c r="C389" s="63" t="s">
        <v>382</v>
      </c>
      <c r="D389" s="59" t="s">
        <v>483</v>
      </c>
      <c r="E389" s="77">
        <v>2500</v>
      </c>
    </row>
    <row r="390" spans="1:5" x14ac:dyDescent="0.25">
      <c r="A390" s="62" t="s">
        <v>358</v>
      </c>
      <c r="B390" s="63" t="s">
        <v>484</v>
      </c>
      <c r="C390" s="62" t="s">
        <v>358</v>
      </c>
      <c r="D390" s="51" t="s">
        <v>358</v>
      </c>
      <c r="E390" s="76"/>
    </row>
    <row r="391" spans="1:5" x14ac:dyDescent="0.25">
      <c r="A391" s="62" t="s">
        <v>358</v>
      </c>
      <c r="B391" s="63" t="s">
        <v>386</v>
      </c>
      <c r="C391" s="62" t="s">
        <v>358</v>
      </c>
      <c r="D391" s="51" t="s">
        <v>358</v>
      </c>
      <c r="E391" s="76">
        <v>225</v>
      </c>
    </row>
    <row r="392" spans="1:5" x14ac:dyDescent="0.25">
      <c r="A392" s="62" t="s">
        <v>358</v>
      </c>
      <c r="B392" s="63" t="s">
        <v>385</v>
      </c>
      <c r="C392" s="62" t="s">
        <v>358</v>
      </c>
      <c r="D392" s="51" t="s">
        <v>358</v>
      </c>
      <c r="E392" s="76">
        <v>225</v>
      </c>
    </row>
    <row r="393" spans="1:5" x14ac:dyDescent="0.25">
      <c r="A393" s="53"/>
      <c r="B393" s="54" t="s">
        <v>387</v>
      </c>
      <c r="C393" s="64"/>
      <c r="D393" s="64"/>
      <c r="E393" s="78"/>
    </row>
    <row r="394" spans="1:5" x14ac:dyDescent="0.25">
      <c r="A394" s="50">
        <v>43390</v>
      </c>
      <c r="B394" s="51" t="s">
        <v>381</v>
      </c>
      <c r="C394" s="63" t="s">
        <v>382</v>
      </c>
      <c r="D394" s="59" t="s">
        <v>485</v>
      </c>
      <c r="E394" s="77">
        <v>24140</v>
      </c>
    </row>
    <row r="395" spans="1:5" x14ac:dyDescent="0.25">
      <c r="A395" s="62" t="s">
        <v>358</v>
      </c>
      <c r="B395" s="63" t="s">
        <v>405</v>
      </c>
      <c r="C395" s="62" t="s">
        <v>358</v>
      </c>
      <c r="D395" s="51" t="s">
        <v>358</v>
      </c>
      <c r="E395" s="76"/>
    </row>
    <row r="396" spans="1:5" x14ac:dyDescent="0.25">
      <c r="A396" s="62" t="s">
        <v>358</v>
      </c>
      <c r="B396" s="63" t="s">
        <v>386</v>
      </c>
      <c r="C396" s="62" t="s">
        <v>358</v>
      </c>
      <c r="D396" s="51" t="s">
        <v>358</v>
      </c>
      <c r="E396" s="76">
        <v>2173</v>
      </c>
    </row>
    <row r="397" spans="1:5" x14ac:dyDescent="0.25">
      <c r="A397" s="62" t="s">
        <v>358</v>
      </c>
      <c r="B397" s="63" t="s">
        <v>385</v>
      </c>
      <c r="C397" s="62" t="s">
        <v>358</v>
      </c>
      <c r="D397" s="51" t="s">
        <v>358</v>
      </c>
      <c r="E397" s="76">
        <v>2173</v>
      </c>
    </row>
    <row r="398" spans="1:5" x14ac:dyDescent="0.25">
      <c r="A398" s="53"/>
      <c r="B398" s="54" t="s">
        <v>387</v>
      </c>
      <c r="C398" s="64"/>
      <c r="D398" s="64"/>
      <c r="E398" s="78"/>
    </row>
    <row r="399" spans="1:5" x14ac:dyDescent="0.25">
      <c r="A399" s="50">
        <v>43390</v>
      </c>
      <c r="B399" s="51" t="s">
        <v>381</v>
      </c>
      <c r="C399" s="63" t="s">
        <v>382</v>
      </c>
      <c r="D399" s="59" t="s">
        <v>486</v>
      </c>
      <c r="E399" s="77">
        <v>16093</v>
      </c>
    </row>
    <row r="400" spans="1:5" x14ac:dyDescent="0.25">
      <c r="A400" s="62" t="s">
        <v>358</v>
      </c>
      <c r="B400" s="63" t="s">
        <v>405</v>
      </c>
      <c r="C400" s="62" t="s">
        <v>358</v>
      </c>
      <c r="D400" s="51" t="s">
        <v>358</v>
      </c>
      <c r="E400" s="76"/>
    </row>
    <row r="401" spans="1:5" x14ac:dyDescent="0.25">
      <c r="A401" s="62" t="s">
        <v>358</v>
      </c>
      <c r="B401" s="63" t="s">
        <v>385</v>
      </c>
      <c r="C401" s="62" t="s">
        <v>358</v>
      </c>
      <c r="D401" s="51" t="s">
        <v>358</v>
      </c>
      <c r="E401" s="76">
        <v>1448</v>
      </c>
    </row>
    <row r="402" spans="1:5" x14ac:dyDescent="0.25">
      <c r="A402" s="62" t="s">
        <v>358</v>
      </c>
      <c r="B402" s="63" t="s">
        <v>386</v>
      </c>
      <c r="C402" s="62" t="s">
        <v>358</v>
      </c>
      <c r="D402" s="51" t="s">
        <v>358</v>
      </c>
      <c r="E402" s="76">
        <v>1448</v>
      </c>
    </row>
    <row r="403" spans="1:5" x14ac:dyDescent="0.25">
      <c r="A403" s="53"/>
      <c r="B403" s="54" t="s">
        <v>387</v>
      </c>
      <c r="C403" s="64"/>
      <c r="D403" s="64"/>
      <c r="E403" s="78"/>
    </row>
    <row r="404" spans="1:5" x14ac:dyDescent="0.25">
      <c r="A404" s="50">
        <v>43390</v>
      </c>
      <c r="B404" s="51" t="s">
        <v>381</v>
      </c>
      <c r="C404" s="63" t="s">
        <v>382</v>
      </c>
      <c r="D404" s="59" t="s">
        <v>487</v>
      </c>
      <c r="E404" s="77">
        <v>24140</v>
      </c>
    </row>
    <row r="405" spans="1:5" x14ac:dyDescent="0.25">
      <c r="A405" s="62" t="s">
        <v>358</v>
      </c>
      <c r="B405" s="63" t="s">
        <v>405</v>
      </c>
      <c r="C405" s="62" t="s">
        <v>358</v>
      </c>
      <c r="D405" s="51" t="s">
        <v>358</v>
      </c>
      <c r="E405" s="76"/>
    </row>
    <row r="406" spans="1:5" x14ac:dyDescent="0.25">
      <c r="A406" s="62" t="s">
        <v>358</v>
      </c>
      <c r="B406" s="63" t="s">
        <v>386</v>
      </c>
      <c r="C406" s="62" t="s">
        <v>358</v>
      </c>
      <c r="D406" s="51" t="s">
        <v>358</v>
      </c>
      <c r="E406" s="76">
        <v>2173</v>
      </c>
    </row>
    <row r="407" spans="1:5" x14ac:dyDescent="0.25">
      <c r="A407" s="62" t="s">
        <v>358</v>
      </c>
      <c r="B407" s="63" t="s">
        <v>385</v>
      </c>
      <c r="C407" s="62" t="s">
        <v>358</v>
      </c>
      <c r="D407" s="51" t="s">
        <v>358</v>
      </c>
      <c r="E407" s="76">
        <v>2173</v>
      </c>
    </row>
    <row r="408" spans="1:5" x14ac:dyDescent="0.25">
      <c r="A408" s="53"/>
      <c r="B408" s="54" t="s">
        <v>387</v>
      </c>
      <c r="C408" s="64"/>
      <c r="D408" s="64"/>
      <c r="E408" s="78"/>
    </row>
    <row r="409" spans="1:5" x14ac:dyDescent="0.25">
      <c r="A409" s="50">
        <v>43392</v>
      </c>
      <c r="B409" s="51" t="s">
        <v>381</v>
      </c>
      <c r="C409" s="63" t="s">
        <v>382</v>
      </c>
      <c r="D409" s="59" t="s">
        <v>488</v>
      </c>
      <c r="E409" s="77">
        <v>21458</v>
      </c>
    </row>
    <row r="410" spans="1:5" x14ac:dyDescent="0.25">
      <c r="A410" s="62" t="s">
        <v>358</v>
      </c>
      <c r="B410" s="63" t="s">
        <v>405</v>
      </c>
      <c r="C410" s="62" t="s">
        <v>358</v>
      </c>
      <c r="D410" s="51" t="s">
        <v>358</v>
      </c>
      <c r="E410" s="76"/>
    </row>
    <row r="411" spans="1:5" x14ac:dyDescent="0.25">
      <c r="A411" s="62" t="s">
        <v>358</v>
      </c>
      <c r="B411" s="63" t="s">
        <v>385</v>
      </c>
      <c r="C411" s="62" t="s">
        <v>358</v>
      </c>
      <c r="D411" s="51" t="s">
        <v>358</v>
      </c>
      <c r="E411" s="76">
        <v>1931</v>
      </c>
    </row>
    <row r="412" spans="1:5" x14ac:dyDescent="0.25">
      <c r="A412" s="62" t="s">
        <v>358</v>
      </c>
      <c r="B412" s="63" t="s">
        <v>386</v>
      </c>
      <c r="C412" s="62" t="s">
        <v>358</v>
      </c>
      <c r="D412" s="51" t="s">
        <v>358</v>
      </c>
      <c r="E412" s="76">
        <v>1931</v>
      </c>
    </row>
    <row r="413" spans="1:5" x14ac:dyDescent="0.25">
      <c r="A413" s="53"/>
      <c r="B413" s="54" t="s">
        <v>489</v>
      </c>
      <c r="C413" s="64"/>
      <c r="D413" s="64"/>
      <c r="E413" s="78"/>
    </row>
    <row r="414" spans="1:5" x14ac:dyDescent="0.25">
      <c r="A414" s="50">
        <v>43392</v>
      </c>
      <c r="B414" s="51" t="s">
        <v>381</v>
      </c>
      <c r="C414" s="63" t="s">
        <v>382</v>
      </c>
      <c r="D414" s="59" t="s">
        <v>490</v>
      </c>
      <c r="E414" s="77">
        <v>24140</v>
      </c>
    </row>
    <row r="415" spans="1:5" x14ac:dyDescent="0.25">
      <c r="A415" s="62" t="s">
        <v>358</v>
      </c>
      <c r="B415" s="63" t="s">
        <v>405</v>
      </c>
      <c r="C415" s="62" t="s">
        <v>358</v>
      </c>
      <c r="D415" s="51" t="s">
        <v>358</v>
      </c>
      <c r="E415" s="76"/>
    </row>
    <row r="416" spans="1:5" x14ac:dyDescent="0.25">
      <c r="A416" s="62" t="s">
        <v>358</v>
      </c>
      <c r="B416" s="63" t="s">
        <v>386</v>
      </c>
      <c r="C416" s="62" t="s">
        <v>358</v>
      </c>
      <c r="D416" s="51" t="s">
        <v>358</v>
      </c>
      <c r="E416" s="76">
        <v>2173</v>
      </c>
    </row>
    <row r="417" spans="1:5" x14ac:dyDescent="0.25">
      <c r="A417" s="62" t="s">
        <v>358</v>
      </c>
      <c r="B417" s="63" t="s">
        <v>385</v>
      </c>
      <c r="C417" s="62" t="s">
        <v>358</v>
      </c>
      <c r="D417" s="51" t="s">
        <v>358</v>
      </c>
      <c r="E417" s="76">
        <v>2173</v>
      </c>
    </row>
    <row r="418" spans="1:5" x14ac:dyDescent="0.25">
      <c r="A418" s="53"/>
      <c r="B418" s="54" t="s">
        <v>491</v>
      </c>
      <c r="C418" s="64"/>
      <c r="D418" s="64"/>
      <c r="E418" s="78"/>
    </row>
    <row r="419" spans="1:5" x14ac:dyDescent="0.25">
      <c r="A419" s="50">
        <v>43392</v>
      </c>
      <c r="B419" s="51" t="s">
        <v>381</v>
      </c>
      <c r="C419" s="63" t="s">
        <v>382</v>
      </c>
      <c r="D419" s="59" t="s">
        <v>492</v>
      </c>
      <c r="E419" s="77">
        <v>24140</v>
      </c>
    </row>
    <row r="420" spans="1:5" x14ac:dyDescent="0.25">
      <c r="A420" s="62" t="s">
        <v>358</v>
      </c>
      <c r="B420" s="63" t="s">
        <v>405</v>
      </c>
      <c r="C420" s="62" t="s">
        <v>358</v>
      </c>
      <c r="D420" s="51" t="s">
        <v>358</v>
      </c>
      <c r="E420" s="76"/>
    </row>
    <row r="421" spans="1:5" x14ac:dyDescent="0.25">
      <c r="A421" s="62" t="s">
        <v>358</v>
      </c>
      <c r="B421" s="63" t="s">
        <v>385</v>
      </c>
      <c r="C421" s="62" t="s">
        <v>358</v>
      </c>
      <c r="D421" s="51" t="s">
        <v>358</v>
      </c>
      <c r="E421" s="76">
        <v>2173</v>
      </c>
    </row>
    <row r="422" spans="1:5" x14ac:dyDescent="0.25">
      <c r="A422" s="62" t="s">
        <v>358</v>
      </c>
      <c r="B422" s="63" t="s">
        <v>386</v>
      </c>
      <c r="C422" s="62" t="s">
        <v>358</v>
      </c>
      <c r="D422" s="51" t="s">
        <v>358</v>
      </c>
      <c r="E422" s="76">
        <v>2173</v>
      </c>
    </row>
    <row r="423" spans="1:5" x14ac:dyDescent="0.25">
      <c r="A423" s="53"/>
      <c r="B423" s="54" t="s">
        <v>387</v>
      </c>
      <c r="C423" s="64"/>
      <c r="D423" s="64"/>
      <c r="E423" s="78"/>
    </row>
    <row r="424" spans="1:5" x14ac:dyDescent="0.25">
      <c r="A424" s="50">
        <v>43393</v>
      </c>
      <c r="B424" s="51" t="s">
        <v>381</v>
      </c>
      <c r="C424" s="63" t="s">
        <v>382</v>
      </c>
      <c r="D424" s="59" t="s">
        <v>493</v>
      </c>
      <c r="E424" s="77">
        <v>21458</v>
      </c>
    </row>
    <row r="425" spans="1:5" x14ac:dyDescent="0.25">
      <c r="A425" s="62" t="s">
        <v>358</v>
      </c>
      <c r="B425" s="63" t="s">
        <v>405</v>
      </c>
      <c r="C425" s="62" t="s">
        <v>358</v>
      </c>
      <c r="D425" s="51" t="s">
        <v>358</v>
      </c>
      <c r="E425" s="76"/>
    </row>
    <row r="426" spans="1:5" x14ac:dyDescent="0.25">
      <c r="A426" s="62" t="s">
        <v>358</v>
      </c>
      <c r="B426" s="63" t="s">
        <v>386</v>
      </c>
      <c r="C426" s="62" t="s">
        <v>358</v>
      </c>
      <c r="D426" s="51" t="s">
        <v>358</v>
      </c>
      <c r="E426" s="76">
        <v>1931</v>
      </c>
    </row>
    <row r="427" spans="1:5" x14ac:dyDescent="0.25">
      <c r="A427" s="62" t="s">
        <v>358</v>
      </c>
      <c r="B427" s="63" t="s">
        <v>385</v>
      </c>
      <c r="C427" s="62" t="s">
        <v>358</v>
      </c>
      <c r="D427" s="51" t="s">
        <v>358</v>
      </c>
      <c r="E427" s="76">
        <v>1931</v>
      </c>
    </row>
    <row r="428" spans="1:5" x14ac:dyDescent="0.25">
      <c r="A428" s="53"/>
      <c r="B428" s="54" t="s">
        <v>494</v>
      </c>
      <c r="C428" s="64"/>
      <c r="D428" s="64"/>
      <c r="E428" s="78"/>
    </row>
    <row r="429" spans="1:5" x14ac:dyDescent="0.25">
      <c r="A429" s="50">
        <v>43393</v>
      </c>
      <c r="B429" s="51" t="s">
        <v>381</v>
      </c>
      <c r="C429" s="63" t="s">
        <v>382</v>
      </c>
      <c r="D429" s="59" t="s">
        <v>495</v>
      </c>
      <c r="E429" s="77">
        <v>26822</v>
      </c>
    </row>
    <row r="430" spans="1:5" x14ac:dyDescent="0.25">
      <c r="A430" s="62" t="s">
        <v>358</v>
      </c>
      <c r="B430" s="63" t="s">
        <v>405</v>
      </c>
      <c r="C430" s="62" t="s">
        <v>358</v>
      </c>
      <c r="D430" s="51" t="s">
        <v>358</v>
      </c>
      <c r="E430" s="76"/>
    </row>
    <row r="431" spans="1:5" x14ac:dyDescent="0.25">
      <c r="A431" s="62" t="s">
        <v>358</v>
      </c>
      <c r="B431" s="63" t="s">
        <v>385</v>
      </c>
      <c r="C431" s="62" t="s">
        <v>358</v>
      </c>
      <c r="D431" s="51" t="s">
        <v>358</v>
      </c>
      <c r="E431" s="76">
        <v>2414</v>
      </c>
    </row>
    <row r="432" spans="1:5" x14ac:dyDescent="0.25">
      <c r="A432" s="62" t="s">
        <v>358</v>
      </c>
      <c r="B432" s="63" t="s">
        <v>386</v>
      </c>
      <c r="C432" s="62" t="s">
        <v>358</v>
      </c>
      <c r="D432" s="51" t="s">
        <v>358</v>
      </c>
      <c r="E432" s="76">
        <v>2414</v>
      </c>
    </row>
    <row r="433" spans="1:5" x14ac:dyDescent="0.25">
      <c r="A433" s="53"/>
      <c r="B433" s="54" t="s">
        <v>494</v>
      </c>
      <c r="C433" s="64"/>
      <c r="D433" s="64"/>
      <c r="E433" s="78"/>
    </row>
    <row r="434" spans="1:5" x14ac:dyDescent="0.25">
      <c r="A434" s="50">
        <v>43394</v>
      </c>
      <c r="B434" s="51" t="s">
        <v>381</v>
      </c>
      <c r="C434" s="63" t="s">
        <v>382</v>
      </c>
      <c r="D434" s="59" t="s">
        <v>496</v>
      </c>
      <c r="E434" s="77">
        <v>16093</v>
      </c>
    </row>
    <row r="435" spans="1:5" x14ac:dyDescent="0.25">
      <c r="A435" s="62" t="s">
        <v>358</v>
      </c>
      <c r="B435" s="63" t="s">
        <v>458</v>
      </c>
      <c r="C435" s="62" t="s">
        <v>358</v>
      </c>
      <c r="D435" s="51" t="s">
        <v>358</v>
      </c>
      <c r="E435" s="76"/>
    </row>
    <row r="436" spans="1:5" x14ac:dyDescent="0.25">
      <c r="A436" s="62" t="s">
        <v>358</v>
      </c>
      <c r="B436" s="63" t="s">
        <v>386</v>
      </c>
      <c r="C436" s="62" t="s">
        <v>358</v>
      </c>
      <c r="D436" s="51" t="s">
        <v>358</v>
      </c>
      <c r="E436" s="76">
        <v>1448.5</v>
      </c>
    </row>
    <row r="437" spans="1:5" x14ac:dyDescent="0.25">
      <c r="A437" s="62" t="s">
        <v>358</v>
      </c>
      <c r="B437" s="63" t="s">
        <v>385</v>
      </c>
      <c r="C437" s="62" t="s">
        <v>358</v>
      </c>
      <c r="D437" s="51" t="s">
        <v>358</v>
      </c>
      <c r="E437" s="76">
        <v>1448.5</v>
      </c>
    </row>
    <row r="438" spans="1:5" x14ac:dyDescent="0.25">
      <c r="A438" s="53"/>
      <c r="B438" s="54" t="s">
        <v>494</v>
      </c>
      <c r="C438" s="64"/>
      <c r="D438" s="64"/>
      <c r="E438" s="78"/>
    </row>
    <row r="439" spans="1:5" x14ac:dyDescent="0.25">
      <c r="A439" s="50">
        <v>43394</v>
      </c>
      <c r="B439" s="51" t="s">
        <v>381</v>
      </c>
      <c r="C439" s="63" t="s">
        <v>382</v>
      </c>
      <c r="D439" s="59" t="s">
        <v>497</v>
      </c>
      <c r="E439" s="77">
        <v>21458</v>
      </c>
    </row>
    <row r="440" spans="1:5" x14ac:dyDescent="0.25">
      <c r="A440" s="62" t="s">
        <v>358</v>
      </c>
      <c r="B440" s="63" t="s">
        <v>458</v>
      </c>
      <c r="C440" s="62" t="s">
        <v>358</v>
      </c>
      <c r="D440" s="51" t="s">
        <v>358</v>
      </c>
      <c r="E440" s="76"/>
    </row>
    <row r="441" spans="1:5" x14ac:dyDescent="0.25">
      <c r="A441" s="62" t="s">
        <v>358</v>
      </c>
      <c r="B441" s="63" t="s">
        <v>385</v>
      </c>
      <c r="C441" s="62" t="s">
        <v>358</v>
      </c>
      <c r="D441" s="51" t="s">
        <v>358</v>
      </c>
      <c r="E441" s="76">
        <v>1931</v>
      </c>
    </row>
    <row r="442" spans="1:5" x14ac:dyDescent="0.25">
      <c r="A442" s="62" t="s">
        <v>358</v>
      </c>
      <c r="B442" s="63" t="s">
        <v>386</v>
      </c>
      <c r="C442" s="62" t="s">
        <v>358</v>
      </c>
      <c r="D442" s="51" t="s">
        <v>358</v>
      </c>
      <c r="E442" s="76">
        <v>1931</v>
      </c>
    </row>
    <row r="443" spans="1:5" x14ac:dyDescent="0.25">
      <c r="A443" s="53"/>
      <c r="B443" s="54" t="s">
        <v>494</v>
      </c>
      <c r="C443" s="64"/>
      <c r="D443" s="64"/>
      <c r="E443" s="78"/>
    </row>
    <row r="444" spans="1:5" x14ac:dyDescent="0.25">
      <c r="A444" s="50">
        <v>43394</v>
      </c>
      <c r="B444" s="51" t="s">
        <v>381</v>
      </c>
      <c r="C444" s="63" t="s">
        <v>382</v>
      </c>
      <c r="D444" s="59" t="s">
        <v>498</v>
      </c>
      <c r="E444" s="77">
        <v>29504</v>
      </c>
    </row>
    <row r="445" spans="1:5" x14ac:dyDescent="0.25">
      <c r="A445" s="62" t="s">
        <v>358</v>
      </c>
      <c r="B445" s="63" t="s">
        <v>458</v>
      </c>
      <c r="C445" s="62" t="s">
        <v>358</v>
      </c>
      <c r="D445" s="51" t="s">
        <v>358</v>
      </c>
      <c r="E445" s="76"/>
    </row>
    <row r="446" spans="1:5" x14ac:dyDescent="0.25">
      <c r="A446" s="62" t="s">
        <v>358</v>
      </c>
      <c r="B446" s="63" t="s">
        <v>386</v>
      </c>
      <c r="C446" s="62" t="s">
        <v>358</v>
      </c>
      <c r="D446" s="51" t="s">
        <v>358</v>
      </c>
      <c r="E446" s="76">
        <v>2655</v>
      </c>
    </row>
    <row r="447" spans="1:5" x14ac:dyDescent="0.25">
      <c r="A447" s="62" t="s">
        <v>358</v>
      </c>
      <c r="B447" s="63" t="s">
        <v>385</v>
      </c>
      <c r="C447" s="62" t="s">
        <v>358</v>
      </c>
      <c r="D447" s="51" t="s">
        <v>358</v>
      </c>
      <c r="E447" s="76">
        <v>2656</v>
      </c>
    </row>
    <row r="448" spans="1:5" x14ac:dyDescent="0.25">
      <c r="A448" s="53"/>
      <c r="B448" s="54" t="s">
        <v>494</v>
      </c>
      <c r="C448" s="64"/>
      <c r="D448" s="64"/>
      <c r="E448" s="78"/>
    </row>
    <row r="449" spans="1:5" x14ac:dyDescent="0.25">
      <c r="A449" s="50">
        <v>43395</v>
      </c>
      <c r="B449" s="51" t="s">
        <v>381</v>
      </c>
      <c r="C449" s="63" t="s">
        <v>382</v>
      </c>
      <c r="D449" s="59" t="s">
        <v>499</v>
      </c>
      <c r="E449" s="77">
        <v>24140</v>
      </c>
    </row>
    <row r="450" spans="1:5" x14ac:dyDescent="0.25">
      <c r="A450" s="62" t="s">
        <v>358</v>
      </c>
      <c r="B450" s="63" t="s">
        <v>405</v>
      </c>
      <c r="C450" s="62" t="s">
        <v>358</v>
      </c>
      <c r="D450" s="51" t="s">
        <v>358</v>
      </c>
      <c r="E450" s="76"/>
    </row>
    <row r="451" spans="1:5" x14ac:dyDescent="0.25">
      <c r="A451" s="62" t="s">
        <v>358</v>
      </c>
      <c r="B451" s="63" t="s">
        <v>386</v>
      </c>
      <c r="C451" s="62" t="s">
        <v>358</v>
      </c>
      <c r="D451" s="51" t="s">
        <v>358</v>
      </c>
      <c r="E451" s="76">
        <v>2173</v>
      </c>
    </row>
    <row r="452" spans="1:5" x14ac:dyDescent="0.25">
      <c r="A452" s="62" t="s">
        <v>358</v>
      </c>
      <c r="B452" s="63" t="s">
        <v>385</v>
      </c>
      <c r="C452" s="62" t="s">
        <v>358</v>
      </c>
      <c r="D452" s="51" t="s">
        <v>358</v>
      </c>
      <c r="E452" s="76">
        <v>2173</v>
      </c>
    </row>
    <row r="453" spans="1:5" x14ac:dyDescent="0.25">
      <c r="A453" s="53"/>
      <c r="B453" s="54" t="s">
        <v>494</v>
      </c>
      <c r="C453" s="64"/>
      <c r="D453" s="64"/>
      <c r="E453" s="78"/>
    </row>
    <row r="454" spans="1:5" x14ac:dyDescent="0.25">
      <c r="A454" s="50">
        <v>43395</v>
      </c>
      <c r="B454" s="51" t="s">
        <v>381</v>
      </c>
      <c r="C454" s="63" t="s">
        <v>382</v>
      </c>
      <c r="D454" s="59" t="s">
        <v>500</v>
      </c>
      <c r="E454" s="77">
        <v>26822</v>
      </c>
    </row>
    <row r="455" spans="1:5" x14ac:dyDescent="0.25">
      <c r="A455" s="62" t="s">
        <v>358</v>
      </c>
      <c r="B455" s="63" t="s">
        <v>405</v>
      </c>
      <c r="C455" s="62" t="s">
        <v>358</v>
      </c>
      <c r="D455" s="51" t="s">
        <v>358</v>
      </c>
      <c r="E455" s="76"/>
    </row>
    <row r="456" spans="1:5" x14ac:dyDescent="0.25">
      <c r="A456" s="62" t="s">
        <v>358</v>
      </c>
      <c r="B456" s="63" t="s">
        <v>385</v>
      </c>
      <c r="C456" s="62" t="s">
        <v>358</v>
      </c>
      <c r="D456" s="51" t="s">
        <v>358</v>
      </c>
      <c r="E456" s="76">
        <v>2414</v>
      </c>
    </row>
    <row r="457" spans="1:5" x14ac:dyDescent="0.25">
      <c r="A457" s="62" t="s">
        <v>358</v>
      </c>
      <c r="B457" s="63" t="s">
        <v>386</v>
      </c>
      <c r="C457" s="62" t="s">
        <v>358</v>
      </c>
      <c r="D457" s="51" t="s">
        <v>358</v>
      </c>
      <c r="E457" s="76">
        <v>2414</v>
      </c>
    </row>
    <row r="458" spans="1:5" x14ac:dyDescent="0.25">
      <c r="A458" s="53"/>
      <c r="B458" s="54" t="s">
        <v>501</v>
      </c>
      <c r="C458" s="64"/>
      <c r="D458" s="64"/>
      <c r="E458" s="78"/>
    </row>
    <row r="459" spans="1:5" x14ac:dyDescent="0.25">
      <c r="A459" s="50">
        <v>43396</v>
      </c>
      <c r="B459" s="51" t="s">
        <v>381</v>
      </c>
      <c r="C459" s="63" t="s">
        <v>382</v>
      </c>
      <c r="D459" s="59" t="s">
        <v>502</v>
      </c>
      <c r="E459" s="77">
        <v>21458</v>
      </c>
    </row>
    <row r="460" spans="1:5" x14ac:dyDescent="0.25">
      <c r="A460" s="62" t="s">
        <v>358</v>
      </c>
      <c r="B460" s="63" t="s">
        <v>405</v>
      </c>
      <c r="C460" s="62" t="s">
        <v>358</v>
      </c>
      <c r="D460" s="51" t="s">
        <v>358</v>
      </c>
      <c r="E460" s="76"/>
    </row>
    <row r="461" spans="1:5" x14ac:dyDescent="0.25">
      <c r="A461" s="62" t="s">
        <v>358</v>
      </c>
      <c r="B461" s="63" t="s">
        <v>386</v>
      </c>
      <c r="C461" s="62" t="s">
        <v>358</v>
      </c>
      <c r="D461" s="51" t="s">
        <v>358</v>
      </c>
      <c r="E461" s="76">
        <v>1931</v>
      </c>
    </row>
    <row r="462" spans="1:5" x14ac:dyDescent="0.25">
      <c r="A462" s="62" t="s">
        <v>358</v>
      </c>
      <c r="B462" s="63" t="s">
        <v>385</v>
      </c>
      <c r="C462" s="62" t="s">
        <v>358</v>
      </c>
      <c r="D462" s="51" t="s">
        <v>358</v>
      </c>
      <c r="E462" s="76">
        <v>1931</v>
      </c>
    </row>
    <row r="463" spans="1:5" x14ac:dyDescent="0.25">
      <c r="A463" s="53"/>
      <c r="B463" s="54" t="s">
        <v>494</v>
      </c>
      <c r="C463" s="64"/>
      <c r="D463" s="64"/>
      <c r="E463" s="78"/>
    </row>
    <row r="464" spans="1:5" x14ac:dyDescent="0.25">
      <c r="A464" s="50">
        <v>43396</v>
      </c>
      <c r="B464" s="51" t="s">
        <v>381</v>
      </c>
      <c r="C464" s="63" t="s">
        <v>382</v>
      </c>
      <c r="D464" s="59" t="s">
        <v>503</v>
      </c>
      <c r="E464" s="77">
        <v>18775</v>
      </c>
    </row>
    <row r="465" spans="1:5" x14ac:dyDescent="0.25">
      <c r="A465" s="62" t="s">
        <v>358</v>
      </c>
      <c r="B465" s="63" t="s">
        <v>405</v>
      </c>
      <c r="C465" s="62" t="s">
        <v>358</v>
      </c>
      <c r="D465" s="51" t="s">
        <v>358</v>
      </c>
      <c r="E465" s="76"/>
    </row>
    <row r="466" spans="1:5" x14ac:dyDescent="0.25">
      <c r="A466" s="62" t="s">
        <v>358</v>
      </c>
      <c r="B466" s="63" t="s">
        <v>385</v>
      </c>
      <c r="C466" s="62" t="s">
        <v>358</v>
      </c>
      <c r="D466" s="51" t="s">
        <v>358</v>
      </c>
      <c r="E466" s="76">
        <v>1690</v>
      </c>
    </row>
    <row r="467" spans="1:5" x14ac:dyDescent="0.25">
      <c r="A467" s="62" t="s">
        <v>358</v>
      </c>
      <c r="B467" s="63" t="s">
        <v>386</v>
      </c>
      <c r="C467" s="62" t="s">
        <v>358</v>
      </c>
      <c r="D467" s="51" t="s">
        <v>358</v>
      </c>
      <c r="E467" s="76">
        <v>1690</v>
      </c>
    </row>
    <row r="468" spans="1:5" x14ac:dyDescent="0.25">
      <c r="A468" s="53"/>
      <c r="B468" s="54" t="s">
        <v>494</v>
      </c>
      <c r="C468" s="64"/>
      <c r="D468" s="64"/>
      <c r="E468" s="78"/>
    </row>
    <row r="469" spans="1:5" x14ac:dyDescent="0.25">
      <c r="A469" s="50">
        <v>43396</v>
      </c>
      <c r="B469" s="51" t="s">
        <v>381</v>
      </c>
      <c r="C469" s="63" t="s">
        <v>382</v>
      </c>
      <c r="D469" s="59" t="s">
        <v>504</v>
      </c>
      <c r="E469" s="77">
        <v>24140</v>
      </c>
    </row>
    <row r="470" spans="1:5" x14ac:dyDescent="0.25">
      <c r="A470" s="62" t="s">
        <v>358</v>
      </c>
      <c r="B470" s="63" t="s">
        <v>405</v>
      </c>
      <c r="C470" s="62" t="s">
        <v>358</v>
      </c>
      <c r="D470" s="51" t="s">
        <v>358</v>
      </c>
      <c r="E470" s="76"/>
    </row>
    <row r="471" spans="1:5" x14ac:dyDescent="0.25">
      <c r="A471" s="62" t="s">
        <v>358</v>
      </c>
      <c r="B471" s="63" t="s">
        <v>386</v>
      </c>
      <c r="C471" s="62" t="s">
        <v>358</v>
      </c>
      <c r="D471" s="51" t="s">
        <v>358</v>
      </c>
      <c r="E471" s="76">
        <v>2173</v>
      </c>
    </row>
    <row r="472" spans="1:5" x14ac:dyDescent="0.25">
      <c r="A472" s="62" t="s">
        <v>358</v>
      </c>
      <c r="B472" s="63" t="s">
        <v>385</v>
      </c>
      <c r="C472" s="62" t="s">
        <v>358</v>
      </c>
      <c r="D472" s="51" t="s">
        <v>358</v>
      </c>
      <c r="E472" s="76">
        <v>2173</v>
      </c>
    </row>
    <row r="473" spans="1:5" x14ac:dyDescent="0.25">
      <c r="A473" s="53"/>
      <c r="B473" s="54" t="s">
        <v>494</v>
      </c>
      <c r="C473" s="64"/>
      <c r="D473" s="64"/>
      <c r="E473" s="78"/>
    </row>
    <row r="474" spans="1:5" x14ac:dyDescent="0.25">
      <c r="A474" s="50">
        <v>43397</v>
      </c>
      <c r="B474" s="51" t="s">
        <v>381</v>
      </c>
      <c r="C474" s="63" t="s">
        <v>382</v>
      </c>
      <c r="D474" s="59" t="s">
        <v>505</v>
      </c>
      <c r="E474" s="77">
        <v>29504</v>
      </c>
    </row>
    <row r="475" spans="1:5" x14ac:dyDescent="0.25">
      <c r="A475" s="62" t="s">
        <v>358</v>
      </c>
      <c r="B475" s="63" t="s">
        <v>405</v>
      </c>
      <c r="C475" s="62" t="s">
        <v>358</v>
      </c>
      <c r="D475" s="51" t="s">
        <v>358</v>
      </c>
      <c r="E475" s="76"/>
    </row>
    <row r="476" spans="1:5" x14ac:dyDescent="0.25">
      <c r="A476" s="62" t="s">
        <v>358</v>
      </c>
      <c r="B476" s="63" t="s">
        <v>385</v>
      </c>
      <c r="C476" s="62" t="s">
        <v>358</v>
      </c>
      <c r="D476" s="51" t="s">
        <v>358</v>
      </c>
      <c r="E476" s="76">
        <v>2655</v>
      </c>
    </row>
    <row r="477" spans="1:5" x14ac:dyDescent="0.25">
      <c r="A477" s="62" t="s">
        <v>358</v>
      </c>
      <c r="B477" s="63" t="s">
        <v>386</v>
      </c>
      <c r="C477" s="62" t="s">
        <v>358</v>
      </c>
      <c r="D477" s="51" t="s">
        <v>358</v>
      </c>
      <c r="E477" s="76">
        <v>2655</v>
      </c>
    </row>
    <row r="478" spans="1:5" x14ac:dyDescent="0.25">
      <c r="A478" s="53"/>
      <c r="B478" s="54" t="s">
        <v>494</v>
      </c>
      <c r="C478" s="64"/>
      <c r="D478" s="64"/>
      <c r="E478" s="78"/>
    </row>
    <row r="479" spans="1:5" x14ac:dyDescent="0.25">
      <c r="A479" s="50">
        <v>43397</v>
      </c>
      <c r="B479" s="51" t="s">
        <v>381</v>
      </c>
      <c r="C479" s="63" t="s">
        <v>382</v>
      </c>
      <c r="D479" s="59" t="s">
        <v>506</v>
      </c>
      <c r="E479" s="77">
        <v>18775</v>
      </c>
    </row>
    <row r="480" spans="1:5" x14ac:dyDescent="0.25">
      <c r="A480" s="62" t="s">
        <v>358</v>
      </c>
      <c r="B480" s="63" t="s">
        <v>405</v>
      </c>
      <c r="C480" s="62" t="s">
        <v>358</v>
      </c>
      <c r="D480" s="51" t="s">
        <v>358</v>
      </c>
      <c r="E480" s="76"/>
    </row>
    <row r="481" spans="1:5" x14ac:dyDescent="0.25">
      <c r="A481" s="62" t="s">
        <v>358</v>
      </c>
      <c r="B481" s="63" t="s">
        <v>386</v>
      </c>
      <c r="C481" s="62" t="s">
        <v>358</v>
      </c>
      <c r="D481" s="51" t="s">
        <v>358</v>
      </c>
      <c r="E481" s="76">
        <v>1690</v>
      </c>
    </row>
    <row r="482" spans="1:5" x14ac:dyDescent="0.25">
      <c r="A482" s="62" t="s">
        <v>358</v>
      </c>
      <c r="B482" s="63" t="s">
        <v>385</v>
      </c>
      <c r="C482" s="62" t="s">
        <v>358</v>
      </c>
      <c r="D482" s="51" t="s">
        <v>358</v>
      </c>
      <c r="E482" s="76">
        <v>1690</v>
      </c>
    </row>
    <row r="483" spans="1:5" x14ac:dyDescent="0.25">
      <c r="A483" s="53"/>
      <c r="B483" s="54" t="s">
        <v>507</v>
      </c>
      <c r="C483" s="64"/>
      <c r="D483" s="64"/>
      <c r="E483" s="78"/>
    </row>
    <row r="484" spans="1:5" x14ac:dyDescent="0.25">
      <c r="A484" s="50">
        <v>43397</v>
      </c>
      <c r="B484" s="51" t="s">
        <v>381</v>
      </c>
      <c r="C484" s="63" t="s">
        <v>382</v>
      </c>
      <c r="D484" s="59" t="s">
        <v>508</v>
      </c>
      <c r="E484" s="77">
        <v>21458</v>
      </c>
    </row>
    <row r="485" spans="1:5" x14ac:dyDescent="0.25">
      <c r="A485" s="62" t="s">
        <v>358</v>
      </c>
      <c r="B485" s="63" t="s">
        <v>405</v>
      </c>
      <c r="C485" s="62" t="s">
        <v>358</v>
      </c>
      <c r="D485" s="51" t="s">
        <v>358</v>
      </c>
      <c r="E485" s="76"/>
    </row>
    <row r="486" spans="1:5" x14ac:dyDescent="0.25">
      <c r="A486" s="62" t="s">
        <v>358</v>
      </c>
      <c r="B486" s="63" t="s">
        <v>385</v>
      </c>
      <c r="C486" s="62" t="s">
        <v>358</v>
      </c>
      <c r="D486" s="51" t="s">
        <v>358</v>
      </c>
      <c r="E486" s="76">
        <v>1931</v>
      </c>
    </row>
    <row r="487" spans="1:5" x14ac:dyDescent="0.25">
      <c r="A487" s="62" t="s">
        <v>358</v>
      </c>
      <c r="B487" s="63" t="s">
        <v>386</v>
      </c>
      <c r="C487" s="62" t="s">
        <v>358</v>
      </c>
      <c r="D487" s="51" t="s">
        <v>358</v>
      </c>
      <c r="E487" s="76">
        <v>1931</v>
      </c>
    </row>
    <row r="488" spans="1:5" x14ac:dyDescent="0.25">
      <c r="A488" s="53"/>
      <c r="B488" s="54" t="s">
        <v>494</v>
      </c>
      <c r="C488" s="64"/>
      <c r="D488" s="64"/>
      <c r="E488" s="78"/>
    </row>
    <row r="489" spans="1:5" x14ac:dyDescent="0.25">
      <c r="A489" s="50">
        <v>43397</v>
      </c>
      <c r="B489" s="51" t="s">
        <v>381</v>
      </c>
      <c r="C489" s="63" t="s">
        <v>382</v>
      </c>
      <c r="D489" s="59" t="s">
        <v>509</v>
      </c>
      <c r="E489" s="77">
        <v>4030</v>
      </c>
    </row>
    <row r="490" spans="1:5" x14ac:dyDescent="0.25">
      <c r="A490" s="62" t="s">
        <v>358</v>
      </c>
      <c r="B490" s="63" t="s">
        <v>393</v>
      </c>
      <c r="C490" s="62" t="s">
        <v>358</v>
      </c>
      <c r="D490" s="51" t="s">
        <v>358</v>
      </c>
      <c r="E490" s="76"/>
    </row>
    <row r="491" spans="1:5" x14ac:dyDescent="0.25">
      <c r="A491" s="62" t="s">
        <v>358</v>
      </c>
      <c r="B491" s="63" t="s">
        <v>386</v>
      </c>
      <c r="C491" s="62" t="s">
        <v>358</v>
      </c>
      <c r="D491" s="51" t="s">
        <v>358</v>
      </c>
      <c r="E491" s="76">
        <v>363</v>
      </c>
    </row>
    <row r="492" spans="1:5" x14ac:dyDescent="0.25">
      <c r="A492" s="62" t="s">
        <v>358</v>
      </c>
      <c r="B492" s="63" t="s">
        <v>385</v>
      </c>
      <c r="C492" s="62" t="s">
        <v>358</v>
      </c>
      <c r="D492" s="51" t="s">
        <v>358</v>
      </c>
      <c r="E492" s="76">
        <v>363</v>
      </c>
    </row>
    <row r="493" spans="1:5" x14ac:dyDescent="0.25">
      <c r="A493" s="53"/>
      <c r="B493" s="54" t="s">
        <v>387</v>
      </c>
      <c r="C493" s="64"/>
      <c r="D493" s="64"/>
      <c r="E493" s="78"/>
    </row>
    <row r="494" spans="1:5" x14ac:dyDescent="0.25">
      <c r="A494" s="50">
        <v>43398</v>
      </c>
      <c r="B494" s="51" t="s">
        <v>381</v>
      </c>
      <c r="C494" s="63" t="s">
        <v>382</v>
      </c>
      <c r="D494" s="59" t="s">
        <v>510</v>
      </c>
      <c r="E494" s="77">
        <v>29504</v>
      </c>
    </row>
    <row r="495" spans="1:5" x14ac:dyDescent="0.25">
      <c r="A495" s="62" t="s">
        <v>358</v>
      </c>
      <c r="B495" s="63" t="s">
        <v>458</v>
      </c>
      <c r="C495" s="62" t="s">
        <v>358</v>
      </c>
      <c r="D495" s="51" t="s">
        <v>358</v>
      </c>
      <c r="E495" s="76"/>
    </row>
    <row r="496" spans="1:5" x14ac:dyDescent="0.25">
      <c r="A496" s="62" t="s">
        <v>358</v>
      </c>
      <c r="B496" s="63" t="s">
        <v>385</v>
      </c>
      <c r="C496" s="62" t="s">
        <v>358</v>
      </c>
      <c r="D496" s="51" t="s">
        <v>358</v>
      </c>
      <c r="E496" s="76">
        <v>2655</v>
      </c>
    </row>
    <row r="497" spans="1:5" x14ac:dyDescent="0.25">
      <c r="A497" s="62" t="s">
        <v>358</v>
      </c>
      <c r="B497" s="63" t="s">
        <v>386</v>
      </c>
      <c r="C497" s="62" t="s">
        <v>358</v>
      </c>
      <c r="D497" s="51" t="s">
        <v>358</v>
      </c>
      <c r="E497" s="76">
        <v>2656</v>
      </c>
    </row>
    <row r="498" spans="1:5" x14ac:dyDescent="0.25">
      <c r="A498" s="53"/>
      <c r="B498" s="54" t="s">
        <v>387</v>
      </c>
      <c r="C498" s="64"/>
      <c r="D498" s="64"/>
      <c r="E498" s="78"/>
    </row>
    <row r="499" spans="1:5" x14ac:dyDescent="0.25">
      <c r="A499" s="50">
        <v>43398</v>
      </c>
      <c r="B499" s="51" t="s">
        <v>381</v>
      </c>
      <c r="C499" s="63" t="s">
        <v>382</v>
      </c>
      <c r="D499" s="59" t="s">
        <v>511</v>
      </c>
      <c r="E499" s="77">
        <v>21458</v>
      </c>
    </row>
    <row r="500" spans="1:5" x14ac:dyDescent="0.25">
      <c r="A500" s="62" t="s">
        <v>358</v>
      </c>
      <c r="B500" s="63" t="s">
        <v>458</v>
      </c>
      <c r="C500" s="62" t="s">
        <v>358</v>
      </c>
      <c r="D500" s="51" t="s">
        <v>358</v>
      </c>
      <c r="E500" s="76"/>
    </row>
    <row r="501" spans="1:5" x14ac:dyDescent="0.25">
      <c r="A501" s="62" t="s">
        <v>358</v>
      </c>
      <c r="B501" s="63" t="s">
        <v>386</v>
      </c>
      <c r="C501" s="62" t="s">
        <v>358</v>
      </c>
      <c r="D501" s="51" t="s">
        <v>358</v>
      </c>
      <c r="E501" s="76">
        <v>1931</v>
      </c>
    </row>
    <row r="502" spans="1:5" x14ac:dyDescent="0.25">
      <c r="A502" s="62" t="s">
        <v>358</v>
      </c>
      <c r="B502" s="63" t="s">
        <v>385</v>
      </c>
      <c r="C502" s="62" t="s">
        <v>358</v>
      </c>
      <c r="D502" s="51" t="s">
        <v>358</v>
      </c>
      <c r="E502" s="76">
        <v>1931</v>
      </c>
    </row>
    <row r="503" spans="1:5" x14ac:dyDescent="0.25">
      <c r="A503" s="53"/>
      <c r="B503" s="54" t="s">
        <v>387</v>
      </c>
      <c r="C503" s="64"/>
      <c r="D503" s="64"/>
      <c r="E503" s="78"/>
    </row>
    <row r="504" spans="1:5" x14ac:dyDescent="0.25">
      <c r="A504" s="50">
        <v>43398</v>
      </c>
      <c r="B504" s="51" t="s">
        <v>381</v>
      </c>
      <c r="C504" s="63" t="s">
        <v>382</v>
      </c>
      <c r="D504" s="59" t="s">
        <v>512</v>
      </c>
      <c r="E504" s="77">
        <v>26822</v>
      </c>
    </row>
    <row r="505" spans="1:5" x14ac:dyDescent="0.25">
      <c r="A505" s="62" t="s">
        <v>358</v>
      </c>
      <c r="B505" s="63" t="s">
        <v>458</v>
      </c>
      <c r="C505" s="62" t="s">
        <v>358</v>
      </c>
      <c r="D505" s="51" t="s">
        <v>358</v>
      </c>
      <c r="E505" s="76"/>
    </row>
    <row r="506" spans="1:5" x14ac:dyDescent="0.25">
      <c r="A506" s="62" t="s">
        <v>358</v>
      </c>
      <c r="B506" s="63" t="s">
        <v>385</v>
      </c>
      <c r="C506" s="62" t="s">
        <v>358</v>
      </c>
      <c r="D506" s="51" t="s">
        <v>358</v>
      </c>
      <c r="E506" s="76">
        <v>2414</v>
      </c>
    </row>
    <row r="507" spans="1:5" x14ac:dyDescent="0.25">
      <c r="A507" s="62" t="s">
        <v>358</v>
      </c>
      <c r="B507" s="63" t="s">
        <v>386</v>
      </c>
      <c r="C507" s="62" t="s">
        <v>358</v>
      </c>
      <c r="D507" s="51" t="s">
        <v>358</v>
      </c>
      <c r="E507" s="76">
        <v>2414</v>
      </c>
    </row>
    <row r="508" spans="1:5" x14ac:dyDescent="0.25">
      <c r="A508" s="53"/>
      <c r="B508" s="54" t="s">
        <v>387</v>
      </c>
      <c r="C508" s="64"/>
      <c r="D508" s="64"/>
      <c r="E508" s="78"/>
    </row>
    <row r="509" spans="1:5" x14ac:dyDescent="0.25">
      <c r="A509" s="50">
        <v>43399</v>
      </c>
      <c r="B509" s="51" t="s">
        <v>381</v>
      </c>
      <c r="C509" s="63" t="s">
        <v>382</v>
      </c>
      <c r="D509" s="59" t="s">
        <v>513</v>
      </c>
      <c r="E509" s="77">
        <v>18775</v>
      </c>
    </row>
    <row r="510" spans="1:5" x14ac:dyDescent="0.25">
      <c r="A510" s="62" t="s">
        <v>358</v>
      </c>
      <c r="B510" s="63" t="s">
        <v>458</v>
      </c>
      <c r="C510" s="62" t="s">
        <v>358</v>
      </c>
      <c r="D510" s="51" t="s">
        <v>358</v>
      </c>
      <c r="E510" s="76"/>
    </row>
    <row r="511" spans="1:5" x14ac:dyDescent="0.25">
      <c r="A511" s="62" t="s">
        <v>358</v>
      </c>
      <c r="B511" s="63" t="s">
        <v>385</v>
      </c>
      <c r="C511" s="62" t="s">
        <v>358</v>
      </c>
      <c r="D511" s="51" t="s">
        <v>358</v>
      </c>
      <c r="E511" s="76">
        <v>1690</v>
      </c>
    </row>
    <row r="512" spans="1:5" x14ac:dyDescent="0.25">
      <c r="A512" s="62" t="s">
        <v>358</v>
      </c>
      <c r="B512" s="63" t="s">
        <v>386</v>
      </c>
      <c r="C512" s="62" t="s">
        <v>358</v>
      </c>
      <c r="D512" s="51" t="s">
        <v>358</v>
      </c>
      <c r="E512" s="76">
        <v>1690</v>
      </c>
    </row>
    <row r="513" spans="1:5" x14ac:dyDescent="0.25">
      <c r="A513" s="53"/>
      <c r="B513" s="54" t="s">
        <v>387</v>
      </c>
      <c r="C513" s="64"/>
      <c r="D513" s="64"/>
      <c r="E513" s="78"/>
    </row>
    <row r="514" spans="1:5" x14ac:dyDescent="0.25">
      <c r="A514" s="50">
        <v>43399</v>
      </c>
      <c r="B514" s="51" t="s">
        <v>381</v>
      </c>
      <c r="C514" s="63" t="s">
        <v>382</v>
      </c>
      <c r="D514" s="59" t="s">
        <v>514</v>
      </c>
      <c r="E514" s="77">
        <v>18775</v>
      </c>
    </row>
    <row r="515" spans="1:5" x14ac:dyDescent="0.25">
      <c r="A515" s="62" t="s">
        <v>358</v>
      </c>
      <c r="B515" s="63" t="s">
        <v>458</v>
      </c>
      <c r="C515" s="62" t="s">
        <v>358</v>
      </c>
      <c r="D515" s="51" t="s">
        <v>358</v>
      </c>
      <c r="E515" s="76"/>
    </row>
    <row r="516" spans="1:5" x14ac:dyDescent="0.25">
      <c r="A516" s="62" t="s">
        <v>358</v>
      </c>
      <c r="B516" s="63" t="s">
        <v>386</v>
      </c>
      <c r="C516" s="62" t="s">
        <v>358</v>
      </c>
      <c r="D516" s="51" t="s">
        <v>358</v>
      </c>
      <c r="E516" s="76">
        <v>1690</v>
      </c>
    </row>
    <row r="517" spans="1:5" x14ac:dyDescent="0.25">
      <c r="A517" s="62" t="s">
        <v>358</v>
      </c>
      <c r="B517" s="63" t="s">
        <v>385</v>
      </c>
      <c r="C517" s="62" t="s">
        <v>358</v>
      </c>
      <c r="D517" s="51" t="s">
        <v>358</v>
      </c>
      <c r="E517" s="76">
        <v>1690</v>
      </c>
    </row>
    <row r="518" spans="1:5" x14ac:dyDescent="0.25">
      <c r="A518" s="53"/>
      <c r="B518" s="54" t="s">
        <v>387</v>
      </c>
      <c r="C518" s="64"/>
      <c r="D518" s="64"/>
      <c r="E518" s="78"/>
    </row>
    <row r="519" spans="1:5" x14ac:dyDescent="0.25">
      <c r="A519" s="50">
        <v>43399</v>
      </c>
      <c r="B519" s="51" t="s">
        <v>381</v>
      </c>
      <c r="C519" s="63" t="s">
        <v>382</v>
      </c>
      <c r="D519" s="59" t="s">
        <v>515</v>
      </c>
      <c r="E519" s="77">
        <v>29504</v>
      </c>
    </row>
    <row r="520" spans="1:5" x14ac:dyDescent="0.25">
      <c r="A520" s="62" t="s">
        <v>358</v>
      </c>
      <c r="B520" s="63" t="s">
        <v>458</v>
      </c>
      <c r="C520" s="62" t="s">
        <v>358</v>
      </c>
      <c r="D520" s="51" t="s">
        <v>358</v>
      </c>
      <c r="E520" s="76"/>
    </row>
    <row r="521" spans="1:5" x14ac:dyDescent="0.25">
      <c r="A521" s="62" t="s">
        <v>358</v>
      </c>
      <c r="B521" s="63" t="s">
        <v>385</v>
      </c>
      <c r="C521" s="62" t="s">
        <v>358</v>
      </c>
      <c r="D521" s="51" t="s">
        <v>358</v>
      </c>
      <c r="E521" s="76">
        <v>2655</v>
      </c>
    </row>
    <row r="522" spans="1:5" x14ac:dyDescent="0.25">
      <c r="A522" s="62" t="s">
        <v>358</v>
      </c>
      <c r="B522" s="63" t="s">
        <v>386</v>
      </c>
      <c r="C522" s="62" t="s">
        <v>358</v>
      </c>
      <c r="D522" s="51" t="s">
        <v>358</v>
      </c>
      <c r="E522" s="76">
        <v>2656</v>
      </c>
    </row>
    <row r="523" spans="1:5" x14ac:dyDescent="0.25">
      <c r="A523" s="53"/>
      <c r="B523" s="54" t="s">
        <v>387</v>
      </c>
      <c r="C523" s="64"/>
      <c r="D523" s="64"/>
      <c r="E523" s="78"/>
    </row>
    <row r="524" spans="1:5" x14ac:dyDescent="0.25">
      <c r="A524" s="50">
        <v>43400</v>
      </c>
      <c r="B524" s="51" t="s">
        <v>381</v>
      </c>
      <c r="C524" s="63" t="s">
        <v>382</v>
      </c>
      <c r="D524" s="59" t="s">
        <v>516</v>
      </c>
      <c r="E524" s="77">
        <v>18775</v>
      </c>
    </row>
    <row r="525" spans="1:5" x14ac:dyDescent="0.25">
      <c r="A525" s="62" t="s">
        <v>358</v>
      </c>
      <c r="B525" s="63" t="s">
        <v>458</v>
      </c>
      <c r="C525" s="62" t="s">
        <v>358</v>
      </c>
      <c r="D525" s="51" t="s">
        <v>358</v>
      </c>
      <c r="E525" s="76"/>
    </row>
    <row r="526" spans="1:5" x14ac:dyDescent="0.25">
      <c r="A526" s="62" t="s">
        <v>358</v>
      </c>
      <c r="B526" s="63" t="s">
        <v>386</v>
      </c>
      <c r="C526" s="62" t="s">
        <v>358</v>
      </c>
      <c r="D526" s="51" t="s">
        <v>358</v>
      </c>
      <c r="E526" s="76">
        <v>1690</v>
      </c>
    </row>
    <row r="527" spans="1:5" x14ac:dyDescent="0.25">
      <c r="A527" s="62" t="s">
        <v>358</v>
      </c>
      <c r="B527" s="63" t="s">
        <v>385</v>
      </c>
      <c r="C527" s="62" t="s">
        <v>358</v>
      </c>
      <c r="D527" s="51" t="s">
        <v>358</v>
      </c>
      <c r="E527" s="76">
        <v>1690</v>
      </c>
    </row>
    <row r="528" spans="1:5" x14ac:dyDescent="0.25">
      <c r="A528" s="53"/>
      <c r="B528" s="54" t="s">
        <v>387</v>
      </c>
      <c r="C528" s="64"/>
      <c r="D528" s="64"/>
      <c r="E528" s="78"/>
    </row>
    <row r="529" spans="1:5" x14ac:dyDescent="0.25">
      <c r="A529" s="50">
        <v>43400</v>
      </c>
      <c r="B529" s="51" t="s">
        <v>381</v>
      </c>
      <c r="C529" s="63" t="s">
        <v>382</v>
      </c>
      <c r="D529" s="59" t="s">
        <v>517</v>
      </c>
      <c r="E529" s="77">
        <v>18775</v>
      </c>
    </row>
    <row r="530" spans="1:5" x14ac:dyDescent="0.25">
      <c r="A530" s="62" t="s">
        <v>358</v>
      </c>
      <c r="B530" s="63" t="s">
        <v>458</v>
      </c>
      <c r="C530" s="62" t="s">
        <v>358</v>
      </c>
      <c r="D530" s="51" t="s">
        <v>358</v>
      </c>
      <c r="E530" s="76"/>
    </row>
    <row r="531" spans="1:5" x14ac:dyDescent="0.25">
      <c r="A531" s="62" t="s">
        <v>358</v>
      </c>
      <c r="B531" s="63" t="s">
        <v>386</v>
      </c>
      <c r="C531" s="62" t="s">
        <v>358</v>
      </c>
      <c r="D531" s="51" t="s">
        <v>358</v>
      </c>
      <c r="E531" s="76">
        <v>1690</v>
      </c>
    </row>
    <row r="532" spans="1:5" x14ac:dyDescent="0.25">
      <c r="A532" s="62" t="s">
        <v>358</v>
      </c>
      <c r="B532" s="63" t="s">
        <v>385</v>
      </c>
      <c r="C532" s="62" t="s">
        <v>358</v>
      </c>
      <c r="D532" s="51" t="s">
        <v>358</v>
      </c>
      <c r="E532" s="76">
        <v>1690</v>
      </c>
    </row>
    <row r="533" spans="1:5" x14ac:dyDescent="0.25">
      <c r="A533" s="53"/>
      <c r="B533" s="54" t="s">
        <v>387</v>
      </c>
      <c r="C533" s="64"/>
      <c r="D533" s="64"/>
      <c r="E533" s="78"/>
    </row>
    <row r="534" spans="1:5" x14ac:dyDescent="0.25">
      <c r="A534" s="50">
        <v>43400</v>
      </c>
      <c r="B534" s="51" t="s">
        <v>381</v>
      </c>
      <c r="C534" s="63" t="s">
        <v>382</v>
      </c>
      <c r="D534" s="59" t="s">
        <v>518</v>
      </c>
      <c r="E534" s="77">
        <v>24140</v>
      </c>
    </row>
    <row r="535" spans="1:5" x14ac:dyDescent="0.25">
      <c r="A535" s="62" t="s">
        <v>358</v>
      </c>
      <c r="B535" s="63" t="s">
        <v>458</v>
      </c>
      <c r="C535" s="62" t="s">
        <v>358</v>
      </c>
      <c r="D535" s="51" t="s">
        <v>358</v>
      </c>
      <c r="E535" s="76"/>
    </row>
    <row r="536" spans="1:5" x14ac:dyDescent="0.25">
      <c r="A536" s="62" t="s">
        <v>358</v>
      </c>
      <c r="B536" s="63" t="s">
        <v>385</v>
      </c>
      <c r="C536" s="62" t="s">
        <v>358</v>
      </c>
      <c r="D536" s="51" t="s">
        <v>358</v>
      </c>
      <c r="E536" s="76">
        <v>2173</v>
      </c>
    </row>
    <row r="537" spans="1:5" x14ac:dyDescent="0.25">
      <c r="A537" s="62" t="s">
        <v>358</v>
      </c>
      <c r="B537" s="63" t="s">
        <v>386</v>
      </c>
      <c r="C537" s="62" t="s">
        <v>358</v>
      </c>
      <c r="D537" s="51" t="s">
        <v>358</v>
      </c>
      <c r="E537" s="76">
        <v>2172</v>
      </c>
    </row>
    <row r="538" spans="1:5" x14ac:dyDescent="0.25">
      <c r="A538" s="53"/>
      <c r="B538" s="54" t="s">
        <v>387</v>
      </c>
      <c r="C538" s="64"/>
      <c r="D538" s="64"/>
      <c r="E538" s="78"/>
    </row>
    <row r="539" spans="1:5" x14ac:dyDescent="0.25">
      <c r="A539" s="50">
        <v>43400</v>
      </c>
      <c r="B539" s="51" t="s">
        <v>381</v>
      </c>
      <c r="C539" s="63" t="s">
        <v>382</v>
      </c>
      <c r="D539" s="59" t="s">
        <v>519</v>
      </c>
      <c r="E539" s="77">
        <v>24140</v>
      </c>
    </row>
    <row r="540" spans="1:5" x14ac:dyDescent="0.25">
      <c r="A540" s="62" t="s">
        <v>358</v>
      </c>
      <c r="B540" s="63" t="s">
        <v>458</v>
      </c>
      <c r="C540" s="62" t="s">
        <v>358</v>
      </c>
      <c r="D540" s="51" t="s">
        <v>358</v>
      </c>
      <c r="E540" s="76"/>
    </row>
    <row r="541" spans="1:5" x14ac:dyDescent="0.25">
      <c r="A541" s="62" t="s">
        <v>358</v>
      </c>
      <c r="B541" s="63" t="s">
        <v>386</v>
      </c>
      <c r="C541" s="62" t="s">
        <v>358</v>
      </c>
      <c r="D541" s="51" t="s">
        <v>358</v>
      </c>
      <c r="E541" s="76">
        <v>2173</v>
      </c>
    </row>
    <row r="542" spans="1:5" x14ac:dyDescent="0.25">
      <c r="A542" s="62" t="s">
        <v>358</v>
      </c>
      <c r="B542" s="63" t="s">
        <v>385</v>
      </c>
      <c r="C542" s="62" t="s">
        <v>358</v>
      </c>
      <c r="D542" s="51" t="s">
        <v>358</v>
      </c>
      <c r="E542" s="76">
        <v>2172</v>
      </c>
    </row>
    <row r="543" spans="1:5" x14ac:dyDescent="0.25">
      <c r="A543" s="53"/>
      <c r="B543" s="54" t="s">
        <v>387</v>
      </c>
      <c r="C543" s="64"/>
      <c r="D543" s="64"/>
      <c r="E543" s="78"/>
    </row>
    <row r="544" spans="1:5" x14ac:dyDescent="0.25">
      <c r="A544" s="50">
        <v>43402</v>
      </c>
      <c r="B544" s="51" t="s">
        <v>381</v>
      </c>
      <c r="C544" s="63" t="s">
        <v>382</v>
      </c>
      <c r="D544" s="59" t="s">
        <v>520</v>
      </c>
      <c r="E544" s="77">
        <v>21458</v>
      </c>
    </row>
    <row r="545" spans="1:5" x14ac:dyDescent="0.25">
      <c r="A545" s="62" t="s">
        <v>358</v>
      </c>
      <c r="B545" s="63" t="s">
        <v>458</v>
      </c>
      <c r="C545" s="62" t="s">
        <v>358</v>
      </c>
      <c r="D545" s="51" t="s">
        <v>358</v>
      </c>
      <c r="E545" s="76"/>
    </row>
    <row r="546" spans="1:5" x14ac:dyDescent="0.25">
      <c r="A546" s="62" t="s">
        <v>358</v>
      </c>
      <c r="B546" s="63" t="s">
        <v>385</v>
      </c>
      <c r="C546" s="62" t="s">
        <v>358</v>
      </c>
      <c r="D546" s="51" t="s">
        <v>358</v>
      </c>
      <c r="E546" s="76">
        <v>1931</v>
      </c>
    </row>
    <row r="547" spans="1:5" x14ac:dyDescent="0.25">
      <c r="A547" s="62" t="s">
        <v>358</v>
      </c>
      <c r="B547" s="63" t="s">
        <v>386</v>
      </c>
      <c r="C547" s="62" t="s">
        <v>358</v>
      </c>
      <c r="D547" s="51" t="s">
        <v>358</v>
      </c>
      <c r="E547" s="76">
        <v>1931</v>
      </c>
    </row>
    <row r="548" spans="1:5" x14ac:dyDescent="0.25">
      <c r="A548" s="53"/>
      <c r="B548" s="54" t="s">
        <v>387</v>
      </c>
      <c r="C548" s="64"/>
      <c r="D548" s="64"/>
      <c r="E548" s="78"/>
    </row>
    <row r="549" spans="1:5" x14ac:dyDescent="0.25">
      <c r="A549" s="50">
        <v>43402</v>
      </c>
      <c r="B549" s="51" t="s">
        <v>381</v>
      </c>
      <c r="C549" s="63" t="s">
        <v>382</v>
      </c>
      <c r="D549" s="59" t="s">
        <v>521</v>
      </c>
      <c r="E549" s="77">
        <v>24140</v>
      </c>
    </row>
    <row r="550" spans="1:5" x14ac:dyDescent="0.25">
      <c r="A550" s="62" t="s">
        <v>358</v>
      </c>
      <c r="B550" s="63" t="s">
        <v>458</v>
      </c>
      <c r="C550" s="62" t="s">
        <v>358</v>
      </c>
      <c r="D550" s="51" t="s">
        <v>358</v>
      </c>
      <c r="E550" s="76"/>
    </row>
    <row r="551" spans="1:5" x14ac:dyDescent="0.25">
      <c r="A551" s="62" t="s">
        <v>358</v>
      </c>
      <c r="B551" s="63" t="s">
        <v>386</v>
      </c>
      <c r="C551" s="62" t="s">
        <v>358</v>
      </c>
      <c r="D551" s="51" t="s">
        <v>358</v>
      </c>
      <c r="E551" s="76">
        <v>2173</v>
      </c>
    </row>
    <row r="552" spans="1:5" x14ac:dyDescent="0.25">
      <c r="A552" s="62" t="s">
        <v>358</v>
      </c>
      <c r="B552" s="63" t="s">
        <v>385</v>
      </c>
      <c r="C552" s="62" t="s">
        <v>358</v>
      </c>
      <c r="D552" s="51" t="s">
        <v>358</v>
      </c>
      <c r="E552" s="76">
        <v>2172</v>
      </c>
    </row>
    <row r="553" spans="1:5" x14ac:dyDescent="0.25">
      <c r="A553" s="53"/>
      <c r="B553" s="54" t="s">
        <v>387</v>
      </c>
      <c r="C553" s="64"/>
      <c r="D553" s="64"/>
      <c r="E553" s="78"/>
    </row>
    <row r="554" spans="1:5" x14ac:dyDescent="0.25">
      <c r="A554" s="50">
        <v>43403</v>
      </c>
      <c r="B554" s="51" t="s">
        <v>381</v>
      </c>
      <c r="C554" s="63" t="s">
        <v>382</v>
      </c>
      <c r="D554" s="59" t="s">
        <v>522</v>
      </c>
      <c r="E554" s="77">
        <v>21458</v>
      </c>
    </row>
    <row r="555" spans="1:5" x14ac:dyDescent="0.25">
      <c r="A555" s="62" t="s">
        <v>358</v>
      </c>
      <c r="B555" s="63" t="s">
        <v>458</v>
      </c>
      <c r="C555" s="62" t="s">
        <v>358</v>
      </c>
      <c r="D555" s="51" t="s">
        <v>358</v>
      </c>
      <c r="E555" s="76"/>
    </row>
    <row r="556" spans="1:5" x14ac:dyDescent="0.25">
      <c r="A556" s="62" t="s">
        <v>358</v>
      </c>
      <c r="B556" s="63" t="s">
        <v>386</v>
      </c>
      <c r="C556" s="62" t="s">
        <v>358</v>
      </c>
      <c r="D556" s="51" t="s">
        <v>358</v>
      </c>
      <c r="E556" s="76">
        <v>1931</v>
      </c>
    </row>
    <row r="557" spans="1:5" x14ac:dyDescent="0.25">
      <c r="A557" s="62" t="s">
        <v>358</v>
      </c>
      <c r="B557" s="63" t="s">
        <v>385</v>
      </c>
      <c r="C557" s="62" t="s">
        <v>358</v>
      </c>
      <c r="D557" s="51" t="s">
        <v>358</v>
      </c>
      <c r="E557" s="76">
        <v>1931</v>
      </c>
    </row>
    <row r="558" spans="1:5" x14ac:dyDescent="0.25">
      <c r="A558" s="53"/>
      <c r="B558" s="54" t="s">
        <v>387</v>
      </c>
      <c r="C558" s="64"/>
      <c r="D558" s="64"/>
      <c r="E558" s="78"/>
    </row>
    <row r="559" spans="1:5" x14ac:dyDescent="0.25">
      <c r="A559" s="50">
        <v>43403</v>
      </c>
      <c r="B559" s="51" t="s">
        <v>381</v>
      </c>
      <c r="C559" s="63" t="s">
        <v>382</v>
      </c>
      <c r="D559" s="59" t="s">
        <v>523</v>
      </c>
      <c r="E559" s="77">
        <v>24140</v>
      </c>
    </row>
    <row r="560" spans="1:5" x14ac:dyDescent="0.25">
      <c r="A560" s="62" t="s">
        <v>358</v>
      </c>
      <c r="B560" s="63" t="s">
        <v>458</v>
      </c>
      <c r="C560" s="62" t="s">
        <v>358</v>
      </c>
      <c r="D560" s="51" t="s">
        <v>358</v>
      </c>
      <c r="E560" s="76"/>
    </row>
    <row r="561" spans="1:5" x14ac:dyDescent="0.25">
      <c r="A561" s="62" t="s">
        <v>358</v>
      </c>
      <c r="B561" s="63" t="s">
        <v>385</v>
      </c>
      <c r="C561" s="62" t="s">
        <v>358</v>
      </c>
      <c r="D561" s="51" t="s">
        <v>358</v>
      </c>
      <c r="E561" s="76">
        <v>2173</v>
      </c>
    </row>
    <row r="562" spans="1:5" x14ac:dyDescent="0.25">
      <c r="A562" s="62" t="s">
        <v>358</v>
      </c>
      <c r="B562" s="63" t="s">
        <v>386</v>
      </c>
      <c r="C562" s="62" t="s">
        <v>358</v>
      </c>
      <c r="D562" s="51" t="s">
        <v>358</v>
      </c>
      <c r="E562" s="76">
        <v>2172</v>
      </c>
    </row>
    <row r="563" spans="1:5" x14ac:dyDescent="0.25">
      <c r="A563" s="53"/>
      <c r="B563" s="54" t="s">
        <v>387</v>
      </c>
      <c r="C563" s="64"/>
      <c r="D563" s="64"/>
      <c r="E563" s="78"/>
    </row>
    <row r="564" spans="1:5" x14ac:dyDescent="0.25">
      <c r="A564" s="50">
        <v>43439</v>
      </c>
      <c r="B564" s="51" t="s">
        <v>524</v>
      </c>
      <c r="C564" s="63" t="s">
        <v>382</v>
      </c>
      <c r="D564" s="59" t="s">
        <v>525</v>
      </c>
      <c r="E564" s="77">
        <v>3970</v>
      </c>
    </row>
    <row r="565" spans="1:5" x14ac:dyDescent="0.25">
      <c r="A565" s="53"/>
      <c r="B565" s="54" t="s">
        <v>387</v>
      </c>
      <c r="C565" s="64"/>
      <c r="D565" s="64"/>
      <c r="E565" s="78"/>
    </row>
    <row r="566" spans="1:5" x14ac:dyDescent="0.25">
      <c r="A566" s="50">
        <v>43455</v>
      </c>
      <c r="B566" s="51" t="s">
        <v>381</v>
      </c>
      <c r="C566" s="63" t="s">
        <v>382</v>
      </c>
      <c r="D566" s="59" t="s">
        <v>526</v>
      </c>
      <c r="E566" s="77">
        <v>285000</v>
      </c>
    </row>
    <row r="567" spans="1:5" x14ac:dyDescent="0.25">
      <c r="A567" s="62" t="s">
        <v>358</v>
      </c>
      <c r="B567" s="63" t="s">
        <v>527</v>
      </c>
      <c r="C567" s="62" t="s">
        <v>358</v>
      </c>
      <c r="D567" s="51" t="s">
        <v>358</v>
      </c>
      <c r="E567" s="76"/>
    </row>
    <row r="568" spans="1:5" x14ac:dyDescent="0.25">
      <c r="A568" s="62" t="s">
        <v>358</v>
      </c>
      <c r="B568" s="63" t="s">
        <v>385</v>
      </c>
      <c r="C568" s="62" t="s">
        <v>358</v>
      </c>
      <c r="D568" s="51" t="s">
        <v>358</v>
      </c>
      <c r="E568" s="76">
        <v>25650</v>
      </c>
    </row>
    <row r="569" spans="1:5" x14ac:dyDescent="0.25">
      <c r="A569" s="62" t="s">
        <v>358</v>
      </c>
      <c r="B569" s="63" t="s">
        <v>386</v>
      </c>
      <c r="C569" s="62" t="s">
        <v>358</v>
      </c>
      <c r="D569" s="51" t="s">
        <v>358</v>
      </c>
      <c r="E569" s="76">
        <v>25650</v>
      </c>
    </row>
    <row r="570" spans="1:5" x14ac:dyDescent="0.25">
      <c r="A570" s="53"/>
      <c r="B570" s="54" t="s">
        <v>387</v>
      </c>
      <c r="C570" s="64"/>
      <c r="D570" s="64"/>
      <c r="E570" s="78"/>
    </row>
    <row r="571" spans="1:5" x14ac:dyDescent="0.25">
      <c r="A571" s="50">
        <v>43457</v>
      </c>
      <c r="B571" s="51" t="s">
        <v>524</v>
      </c>
      <c r="C571" s="63" t="s">
        <v>382</v>
      </c>
      <c r="D571" s="59" t="s">
        <v>528</v>
      </c>
      <c r="E571" s="77">
        <v>2260</v>
      </c>
    </row>
    <row r="572" spans="1:5" x14ac:dyDescent="0.25">
      <c r="A572" s="53"/>
      <c r="B572" s="54" t="s">
        <v>387</v>
      </c>
      <c r="C572" s="64"/>
      <c r="D572" s="64"/>
      <c r="E572" s="78"/>
    </row>
    <row r="573" spans="1:5" x14ac:dyDescent="0.25">
      <c r="A573" s="50">
        <v>43461</v>
      </c>
      <c r="B573" s="51" t="s">
        <v>529</v>
      </c>
      <c r="C573" s="63" t="s">
        <v>382</v>
      </c>
      <c r="D573" s="59" t="s">
        <v>530</v>
      </c>
      <c r="E573" s="77">
        <v>7830</v>
      </c>
    </row>
    <row r="574" spans="1:5" x14ac:dyDescent="0.25">
      <c r="A574" s="53"/>
      <c r="B574" s="54" t="s">
        <v>387</v>
      </c>
      <c r="C574" s="64"/>
      <c r="D574" s="64"/>
      <c r="E574" s="78"/>
    </row>
    <row r="575" spans="1:5" x14ac:dyDescent="0.25">
      <c r="A575" s="50">
        <v>43471</v>
      </c>
      <c r="B575" s="51" t="s">
        <v>399</v>
      </c>
      <c r="C575" s="63" t="s">
        <v>382</v>
      </c>
      <c r="D575" s="59" t="s">
        <v>531</v>
      </c>
      <c r="E575" s="77">
        <v>11500</v>
      </c>
    </row>
    <row r="576" spans="1:5" x14ac:dyDescent="0.25">
      <c r="A576" s="53"/>
      <c r="B576" s="54" t="s">
        <v>387</v>
      </c>
      <c r="C576" s="64"/>
      <c r="D576" s="64"/>
      <c r="E576" s="78"/>
    </row>
    <row r="577" spans="1:5" x14ac:dyDescent="0.25">
      <c r="A577" s="50">
        <v>43474</v>
      </c>
      <c r="B577" s="51" t="s">
        <v>381</v>
      </c>
      <c r="C577" s="63" t="s">
        <v>382</v>
      </c>
      <c r="D577" s="59" t="s">
        <v>532</v>
      </c>
      <c r="E577" s="77">
        <v>856540</v>
      </c>
    </row>
    <row r="578" spans="1:5" x14ac:dyDescent="0.25">
      <c r="A578" s="62" t="s">
        <v>358</v>
      </c>
      <c r="B578" s="63" t="s">
        <v>533</v>
      </c>
      <c r="C578" s="62" t="s">
        <v>358</v>
      </c>
      <c r="D578" s="51" t="s">
        <v>358</v>
      </c>
      <c r="E578" s="76"/>
    </row>
    <row r="579" spans="1:5" x14ac:dyDescent="0.25">
      <c r="A579" s="62" t="s">
        <v>358</v>
      </c>
      <c r="B579" s="63" t="s">
        <v>385</v>
      </c>
      <c r="C579" s="62" t="s">
        <v>358</v>
      </c>
      <c r="D579" s="51" t="s">
        <v>358</v>
      </c>
      <c r="E579" s="76">
        <v>77089</v>
      </c>
    </row>
    <row r="580" spans="1:5" x14ac:dyDescent="0.25">
      <c r="A580" s="62" t="s">
        <v>358</v>
      </c>
      <c r="B580" s="63" t="s">
        <v>386</v>
      </c>
      <c r="C580" s="62" t="s">
        <v>358</v>
      </c>
      <c r="D580" s="51" t="s">
        <v>358</v>
      </c>
      <c r="E580" s="76">
        <v>77088</v>
      </c>
    </row>
    <row r="581" spans="1:5" x14ac:dyDescent="0.25">
      <c r="A581" s="53"/>
      <c r="B581" s="54" t="s">
        <v>387</v>
      </c>
      <c r="C581" s="64"/>
      <c r="D581" s="64"/>
      <c r="E581" s="78"/>
    </row>
    <row r="582" spans="1:5" x14ac:dyDescent="0.25">
      <c r="A582" s="50">
        <v>43481</v>
      </c>
      <c r="B582" s="51" t="s">
        <v>381</v>
      </c>
      <c r="C582" s="63" t="s">
        <v>382</v>
      </c>
      <c r="D582" s="59" t="s">
        <v>534</v>
      </c>
      <c r="E582" s="77">
        <v>872909</v>
      </c>
    </row>
    <row r="583" spans="1:5" x14ac:dyDescent="0.25">
      <c r="A583" s="62" t="s">
        <v>358</v>
      </c>
      <c r="B583" s="63" t="s">
        <v>527</v>
      </c>
      <c r="C583" s="62" t="s">
        <v>358</v>
      </c>
      <c r="D583" s="51" t="s">
        <v>358</v>
      </c>
      <c r="E583" s="76"/>
    </row>
    <row r="584" spans="1:5" x14ac:dyDescent="0.25">
      <c r="A584" s="62" t="s">
        <v>358</v>
      </c>
      <c r="B584" s="63" t="s">
        <v>386</v>
      </c>
      <c r="C584" s="62" t="s">
        <v>358</v>
      </c>
      <c r="D584" s="51" t="s">
        <v>358</v>
      </c>
      <c r="E584" s="76">
        <v>59122</v>
      </c>
    </row>
    <row r="585" spans="1:5" x14ac:dyDescent="0.25">
      <c r="A585" s="62" t="s">
        <v>358</v>
      </c>
      <c r="B585" s="63" t="s">
        <v>385</v>
      </c>
      <c r="C585" s="62" t="s">
        <v>358</v>
      </c>
      <c r="D585" s="51" t="s">
        <v>358</v>
      </c>
      <c r="E585" s="76">
        <v>59122</v>
      </c>
    </row>
    <row r="586" spans="1:5" x14ac:dyDescent="0.25">
      <c r="A586" s="53"/>
      <c r="B586" s="54" t="s">
        <v>387</v>
      </c>
      <c r="C586" s="64"/>
      <c r="D586" s="64"/>
      <c r="E586" s="78"/>
    </row>
    <row r="587" spans="1:5" x14ac:dyDescent="0.25">
      <c r="A587" s="50">
        <v>43482</v>
      </c>
      <c r="B587" s="51" t="s">
        <v>381</v>
      </c>
      <c r="C587" s="63" t="s">
        <v>382</v>
      </c>
      <c r="D587" s="59" t="s">
        <v>535</v>
      </c>
      <c r="E587" s="77">
        <v>13898</v>
      </c>
    </row>
    <row r="588" spans="1:5" x14ac:dyDescent="0.25">
      <c r="A588" s="62" t="s">
        <v>358</v>
      </c>
      <c r="B588" s="63" t="s">
        <v>536</v>
      </c>
      <c r="C588" s="62" t="s">
        <v>358</v>
      </c>
      <c r="D588" s="51" t="s">
        <v>358</v>
      </c>
      <c r="E588" s="76"/>
    </row>
    <row r="589" spans="1:5" x14ac:dyDescent="0.25">
      <c r="A589" s="62" t="s">
        <v>358</v>
      </c>
      <c r="B589" s="63" t="s">
        <v>385</v>
      </c>
      <c r="C589" s="62" t="s">
        <v>358</v>
      </c>
      <c r="D589" s="51" t="s">
        <v>358</v>
      </c>
      <c r="E589" s="76">
        <v>1251</v>
      </c>
    </row>
    <row r="590" spans="1:5" x14ac:dyDescent="0.25">
      <c r="A590" s="62" t="s">
        <v>358</v>
      </c>
      <c r="B590" s="63" t="s">
        <v>386</v>
      </c>
      <c r="C590" s="62" t="s">
        <v>358</v>
      </c>
      <c r="D590" s="51" t="s">
        <v>358</v>
      </c>
      <c r="E590" s="76">
        <v>1251</v>
      </c>
    </row>
    <row r="591" spans="1:5" x14ac:dyDescent="0.25">
      <c r="A591" s="53"/>
      <c r="B591" s="54" t="s">
        <v>387</v>
      </c>
      <c r="C591" s="64"/>
      <c r="D591" s="64"/>
      <c r="E591" s="78"/>
    </row>
    <row r="592" spans="1:5" x14ac:dyDescent="0.25">
      <c r="A592" s="50">
        <v>43486</v>
      </c>
      <c r="B592" s="51" t="s">
        <v>381</v>
      </c>
      <c r="C592" s="63" t="s">
        <v>382</v>
      </c>
      <c r="D592" s="59" t="s">
        <v>537</v>
      </c>
      <c r="E592" s="77">
        <v>21400</v>
      </c>
    </row>
    <row r="593" spans="1:5" x14ac:dyDescent="0.25">
      <c r="A593" s="62" t="s">
        <v>358</v>
      </c>
      <c r="B593" s="63" t="s">
        <v>538</v>
      </c>
      <c r="C593" s="62" t="s">
        <v>358</v>
      </c>
      <c r="D593" s="51" t="s">
        <v>358</v>
      </c>
      <c r="E593" s="76"/>
    </row>
    <row r="594" spans="1:5" x14ac:dyDescent="0.25">
      <c r="A594" s="62" t="s">
        <v>358</v>
      </c>
      <c r="B594" s="63" t="s">
        <v>385</v>
      </c>
      <c r="C594" s="62" t="s">
        <v>358</v>
      </c>
      <c r="D594" s="51" t="s">
        <v>358</v>
      </c>
      <c r="E594" s="76">
        <v>2116</v>
      </c>
    </row>
    <row r="595" spans="1:5" x14ac:dyDescent="0.25">
      <c r="A595" s="62" t="s">
        <v>358</v>
      </c>
      <c r="B595" s="63" t="s">
        <v>386</v>
      </c>
      <c r="C595" s="62" t="s">
        <v>358</v>
      </c>
      <c r="D595" s="51" t="s">
        <v>358</v>
      </c>
      <c r="E595" s="76">
        <v>2116</v>
      </c>
    </row>
    <row r="596" spans="1:5" x14ac:dyDescent="0.25">
      <c r="A596" s="53"/>
      <c r="B596" s="54" t="s">
        <v>387</v>
      </c>
      <c r="C596" s="64"/>
      <c r="D596" s="64"/>
      <c r="E596" s="78"/>
    </row>
    <row r="597" spans="1:5" x14ac:dyDescent="0.25">
      <c r="A597" s="50">
        <v>43488</v>
      </c>
      <c r="B597" s="51" t="s">
        <v>381</v>
      </c>
      <c r="C597" s="63" t="s">
        <v>382</v>
      </c>
      <c r="D597" s="59" t="s">
        <v>539</v>
      </c>
      <c r="E597" s="77">
        <v>835488</v>
      </c>
    </row>
    <row r="598" spans="1:5" x14ac:dyDescent="0.25">
      <c r="A598" s="62" t="s">
        <v>358</v>
      </c>
      <c r="B598" s="63" t="s">
        <v>533</v>
      </c>
      <c r="C598" s="62" t="s">
        <v>358</v>
      </c>
      <c r="D598" s="51" t="s">
        <v>358</v>
      </c>
      <c r="E598" s="76"/>
    </row>
    <row r="599" spans="1:5" x14ac:dyDescent="0.25">
      <c r="A599" s="62" t="s">
        <v>358</v>
      </c>
      <c r="B599" s="63" t="s">
        <v>386</v>
      </c>
      <c r="C599" s="62" t="s">
        <v>358</v>
      </c>
      <c r="D599" s="51" t="s">
        <v>358</v>
      </c>
      <c r="E599" s="76">
        <v>75194</v>
      </c>
    </row>
    <row r="600" spans="1:5" x14ac:dyDescent="0.25">
      <c r="A600" s="62" t="s">
        <v>358</v>
      </c>
      <c r="B600" s="63" t="s">
        <v>385</v>
      </c>
      <c r="C600" s="62" t="s">
        <v>358</v>
      </c>
      <c r="D600" s="51" t="s">
        <v>358</v>
      </c>
      <c r="E600" s="76">
        <v>75193</v>
      </c>
    </row>
    <row r="601" spans="1:5" x14ac:dyDescent="0.25">
      <c r="A601" s="53"/>
      <c r="B601" s="54" t="s">
        <v>387</v>
      </c>
      <c r="C601" s="64"/>
      <c r="D601" s="64"/>
      <c r="E601" s="78"/>
    </row>
    <row r="602" spans="1:5" x14ac:dyDescent="0.25">
      <c r="A602" s="50">
        <v>43488</v>
      </c>
      <c r="B602" s="51" t="s">
        <v>399</v>
      </c>
      <c r="C602" s="63" t="s">
        <v>382</v>
      </c>
      <c r="D602" s="59" t="s">
        <v>540</v>
      </c>
      <c r="E602" s="77">
        <v>11752</v>
      </c>
    </row>
    <row r="603" spans="1:5" x14ac:dyDescent="0.25">
      <c r="A603" s="53"/>
      <c r="B603" s="54" t="s">
        <v>541</v>
      </c>
      <c r="C603" s="64"/>
      <c r="D603" s="64"/>
      <c r="E603" s="78"/>
    </row>
    <row r="604" spans="1:5" x14ac:dyDescent="0.25">
      <c r="A604" s="50">
        <v>43500</v>
      </c>
      <c r="B604" s="51" t="s">
        <v>381</v>
      </c>
      <c r="C604" s="63" t="s">
        <v>382</v>
      </c>
      <c r="D604" s="59" t="s">
        <v>542</v>
      </c>
      <c r="E604" s="77">
        <v>18220</v>
      </c>
    </row>
    <row r="605" spans="1:5" x14ac:dyDescent="0.25">
      <c r="A605" s="62" t="s">
        <v>358</v>
      </c>
      <c r="B605" s="63" t="s">
        <v>543</v>
      </c>
      <c r="C605" s="62" t="s">
        <v>358</v>
      </c>
      <c r="D605" s="51" t="s">
        <v>358</v>
      </c>
      <c r="E605" s="76"/>
    </row>
    <row r="606" spans="1:5" x14ac:dyDescent="0.25">
      <c r="A606" s="62" t="s">
        <v>358</v>
      </c>
      <c r="B606" s="63" t="s">
        <v>385</v>
      </c>
      <c r="C606" s="62" t="s">
        <v>358</v>
      </c>
      <c r="D606" s="51" t="s">
        <v>358</v>
      </c>
      <c r="E606" s="76">
        <v>1640</v>
      </c>
    </row>
    <row r="607" spans="1:5" x14ac:dyDescent="0.25">
      <c r="A607" s="62" t="s">
        <v>358</v>
      </c>
      <c r="B607" s="63" t="s">
        <v>386</v>
      </c>
      <c r="C607" s="62" t="s">
        <v>358</v>
      </c>
      <c r="D607" s="51" t="s">
        <v>358</v>
      </c>
      <c r="E607" s="76">
        <v>1640</v>
      </c>
    </row>
    <row r="608" spans="1:5" x14ac:dyDescent="0.25">
      <c r="A608" s="53"/>
      <c r="B608" s="54" t="s">
        <v>387</v>
      </c>
      <c r="C608" s="64"/>
      <c r="D608" s="64"/>
      <c r="E608" s="78"/>
    </row>
    <row r="609" spans="1:5" x14ac:dyDescent="0.25">
      <c r="A609" s="50">
        <v>43511</v>
      </c>
      <c r="B609" s="51" t="s">
        <v>381</v>
      </c>
      <c r="C609" s="63" t="s">
        <v>382</v>
      </c>
      <c r="D609" s="59" t="s">
        <v>544</v>
      </c>
      <c r="E609" s="77">
        <v>492779</v>
      </c>
    </row>
    <row r="610" spans="1:5" x14ac:dyDescent="0.25">
      <c r="A610" s="62" t="s">
        <v>358</v>
      </c>
      <c r="B610" s="63" t="s">
        <v>533</v>
      </c>
      <c r="C610" s="62" t="s">
        <v>358</v>
      </c>
      <c r="D610" s="51" t="s">
        <v>358</v>
      </c>
      <c r="E610" s="76"/>
    </row>
    <row r="611" spans="1:5" x14ac:dyDescent="0.25">
      <c r="A611" s="62" t="s">
        <v>358</v>
      </c>
      <c r="B611" s="63" t="s">
        <v>385</v>
      </c>
      <c r="C611" s="62" t="s">
        <v>358</v>
      </c>
      <c r="D611" s="51" t="s">
        <v>358</v>
      </c>
      <c r="E611" s="76">
        <v>44350</v>
      </c>
    </row>
    <row r="612" spans="1:5" x14ac:dyDescent="0.25">
      <c r="A612" s="62" t="s">
        <v>358</v>
      </c>
      <c r="B612" s="63" t="s">
        <v>386</v>
      </c>
      <c r="C612" s="62" t="s">
        <v>358</v>
      </c>
      <c r="D612" s="51" t="s">
        <v>358</v>
      </c>
      <c r="E612" s="76">
        <v>44350</v>
      </c>
    </row>
    <row r="613" spans="1:5" x14ac:dyDescent="0.25">
      <c r="A613" s="53"/>
      <c r="B613" s="54" t="s">
        <v>387</v>
      </c>
      <c r="C613" s="64"/>
      <c r="D613" s="64"/>
      <c r="E613" s="78"/>
    </row>
    <row r="614" spans="1:5" x14ac:dyDescent="0.25">
      <c r="A614" s="50">
        <v>43512</v>
      </c>
      <c r="B614" s="51" t="s">
        <v>399</v>
      </c>
      <c r="C614" s="63" t="s">
        <v>382</v>
      </c>
      <c r="D614" s="59" t="s">
        <v>545</v>
      </c>
      <c r="E614" s="77">
        <v>3100</v>
      </c>
    </row>
    <row r="615" spans="1:5" x14ac:dyDescent="0.25">
      <c r="A615" s="53"/>
      <c r="B615" s="54" t="s">
        <v>387</v>
      </c>
      <c r="C615" s="64"/>
      <c r="D615" s="64"/>
      <c r="E615" s="78"/>
    </row>
    <row r="616" spans="1:5" x14ac:dyDescent="0.25">
      <c r="A616" s="50">
        <v>43512</v>
      </c>
      <c r="B616" s="51" t="s">
        <v>524</v>
      </c>
      <c r="C616" s="63" t="s">
        <v>382</v>
      </c>
      <c r="D616" s="59" t="s">
        <v>546</v>
      </c>
      <c r="E616" s="77">
        <v>11450</v>
      </c>
    </row>
    <row r="617" spans="1:5" x14ac:dyDescent="0.25">
      <c r="A617" s="53"/>
      <c r="B617" s="54" t="s">
        <v>387</v>
      </c>
      <c r="C617" s="64"/>
      <c r="D617" s="64"/>
      <c r="E617" s="78"/>
    </row>
    <row r="618" spans="1:5" x14ac:dyDescent="0.25">
      <c r="A618" s="50">
        <v>43512</v>
      </c>
      <c r="B618" s="51" t="s">
        <v>381</v>
      </c>
      <c r="C618" s="63" t="s">
        <v>382</v>
      </c>
      <c r="D618" s="59" t="s">
        <v>547</v>
      </c>
      <c r="E618" s="77">
        <v>8774</v>
      </c>
    </row>
    <row r="619" spans="1:5" x14ac:dyDescent="0.25">
      <c r="A619" s="62" t="s">
        <v>358</v>
      </c>
      <c r="B619" s="63" t="s">
        <v>548</v>
      </c>
      <c r="C619" s="62" t="s">
        <v>358</v>
      </c>
      <c r="D619" s="51" t="s">
        <v>358</v>
      </c>
      <c r="E619" s="76"/>
    </row>
    <row r="620" spans="1:5" x14ac:dyDescent="0.25">
      <c r="A620" s="62" t="s">
        <v>358</v>
      </c>
      <c r="B620" s="63" t="s">
        <v>385</v>
      </c>
      <c r="C620" s="62" t="s">
        <v>358</v>
      </c>
      <c r="D620" s="51" t="s">
        <v>358</v>
      </c>
      <c r="E620" s="76">
        <v>790</v>
      </c>
    </row>
    <row r="621" spans="1:5" x14ac:dyDescent="0.25">
      <c r="A621" s="62" t="s">
        <v>358</v>
      </c>
      <c r="B621" s="63" t="s">
        <v>386</v>
      </c>
      <c r="C621" s="62" t="s">
        <v>358</v>
      </c>
      <c r="D621" s="51" t="s">
        <v>358</v>
      </c>
      <c r="E621" s="76">
        <v>790</v>
      </c>
    </row>
    <row r="622" spans="1:5" x14ac:dyDescent="0.25">
      <c r="A622" s="53"/>
      <c r="B622" s="54" t="s">
        <v>387</v>
      </c>
      <c r="C622" s="64"/>
      <c r="D622" s="64"/>
      <c r="E622" s="78"/>
    </row>
    <row r="623" spans="1:5" x14ac:dyDescent="0.25">
      <c r="A623" s="50">
        <v>43515</v>
      </c>
      <c r="B623" s="51" t="s">
        <v>399</v>
      </c>
      <c r="C623" s="63" t="s">
        <v>382</v>
      </c>
      <c r="D623" s="59" t="s">
        <v>549</v>
      </c>
      <c r="E623" s="77">
        <v>11440</v>
      </c>
    </row>
    <row r="624" spans="1:5" x14ac:dyDescent="0.25">
      <c r="A624" s="53"/>
      <c r="B624" s="54" t="s">
        <v>387</v>
      </c>
      <c r="C624" s="64"/>
      <c r="D624" s="64"/>
      <c r="E624" s="78"/>
    </row>
    <row r="625" spans="1:5" x14ac:dyDescent="0.25">
      <c r="A625" s="50">
        <v>43515</v>
      </c>
      <c r="B625" s="51" t="s">
        <v>381</v>
      </c>
      <c r="C625" s="63" t="s">
        <v>382</v>
      </c>
      <c r="D625" s="59" t="s">
        <v>550</v>
      </c>
      <c r="E625" s="77">
        <v>6000</v>
      </c>
    </row>
    <row r="626" spans="1:5" x14ac:dyDescent="0.25">
      <c r="A626" s="62" t="s">
        <v>358</v>
      </c>
      <c r="B626" s="63" t="s">
        <v>384</v>
      </c>
      <c r="C626" s="62" t="s">
        <v>358</v>
      </c>
      <c r="D626" s="51" t="s">
        <v>358</v>
      </c>
      <c r="E626" s="76"/>
    </row>
    <row r="627" spans="1:5" x14ac:dyDescent="0.25">
      <c r="A627" s="62" t="s">
        <v>358</v>
      </c>
      <c r="B627" s="63" t="s">
        <v>385</v>
      </c>
      <c r="C627" s="62" t="s">
        <v>358</v>
      </c>
      <c r="D627" s="51" t="s">
        <v>358</v>
      </c>
      <c r="E627" s="76">
        <v>540</v>
      </c>
    </row>
    <row r="628" spans="1:5" x14ac:dyDescent="0.25">
      <c r="A628" s="62" t="s">
        <v>358</v>
      </c>
      <c r="B628" s="63" t="s">
        <v>386</v>
      </c>
      <c r="C628" s="62" t="s">
        <v>358</v>
      </c>
      <c r="D628" s="51" t="s">
        <v>358</v>
      </c>
      <c r="E628" s="76">
        <v>540</v>
      </c>
    </row>
    <row r="629" spans="1:5" x14ac:dyDescent="0.25">
      <c r="A629" s="53"/>
      <c r="B629" s="54" t="s">
        <v>494</v>
      </c>
      <c r="C629" s="64"/>
      <c r="D629" s="64"/>
      <c r="E629" s="78"/>
    </row>
    <row r="630" spans="1:5" x14ac:dyDescent="0.25">
      <c r="A630" s="50">
        <v>43516</v>
      </c>
      <c r="B630" s="51" t="s">
        <v>401</v>
      </c>
      <c r="C630" s="63" t="s">
        <v>382</v>
      </c>
      <c r="D630" s="59" t="s">
        <v>551</v>
      </c>
      <c r="E630" s="77">
        <v>35800</v>
      </c>
    </row>
    <row r="631" spans="1:5" x14ac:dyDescent="0.25">
      <c r="A631" s="53"/>
      <c r="B631" s="54" t="s">
        <v>387</v>
      </c>
      <c r="C631" s="64"/>
      <c r="D631" s="64"/>
      <c r="E631" s="78"/>
    </row>
    <row r="632" spans="1:5" x14ac:dyDescent="0.25">
      <c r="A632" s="50">
        <v>43539</v>
      </c>
      <c r="B632" s="51" t="s">
        <v>381</v>
      </c>
      <c r="C632" s="63" t="s">
        <v>382</v>
      </c>
      <c r="D632" s="59" t="s">
        <v>552</v>
      </c>
      <c r="E632" s="77">
        <v>5000</v>
      </c>
    </row>
    <row r="633" spans="1:5" x14ac:dyDescent="0.25">
      <c r="A633" s="62" t="s">
        <v>358</v>
      </c>
      <c r="B633" s="63" t="s">
        <v>384</v>
      </c>
      <c r="C633" s="62" t="s">
        <v>358</v>
      </c>
      <c r="D633" s="51" t="s">
        <v>358</v>
      </c>
      <c r="E633" s="76"/>
    </row>
    <row r="634" spans="1:5" x14ac:dyDescent="0.25">
      <c r="A634" s="62" t="s">
        <v>358</v>
      </c>
      <c r="B634" s="63" t="s">
        <v>386</v>
      </c>
      <c r="C634" s="62" t="s">
        <v>358</v>
      </c>
      <c r="D634" s="51" t="s">
        <v>358</v>
      </c>
      <c r="E634" s="76">
        <v>450</v>
      </c>
    </row>
    <row r="635" spans="1:5" x14ac:dyDescent="0.25">
      <c r="A635" s="62" t="s">
        <v>358</v>
      </c>
      <c r="B635" s="63" t="s">
        <v>385</v>
      </c>
      <c r="C635" s="62" t="s">
        <v>358</v>
      </c>
      <c r="D635" s="51" t="s">
        <v>358</v>
      </c>
      <c r="E635" s="76">
        <v>450</v>
      </c>
    </row>
    <row r="636" spans="1:5" x14ac:dyDescent="0.25">
      <c r="A636" s="53"/>
      <c r="B636" s="54" t="s">
        <v>387</v>
      </c>
      <c r="C636" s="64"/>
      <c r="D636" s="64"/>
      <c r="E636" s="78"/>
    </row>
    <row r="637" spans="1:5" x14ac:dyDescent="0.25">
      <c r="A637" s="50">
        <v>43565</v>
      </c>
      <c r="B637" s="51" t="s">
        <v>381</v>
      </c>
      <c r="C637" s="63" t="s">
        <v>382</v>
      </c>
      <c r="D637" s="59" t="s">
        <v>383</v>
      </c>
      <c r="E637" s="77">
        <v>41900</v>
      </c>
    </row>
    <row r="638" spans="1:5" x14ac:dyDescent="0.25">
      <c r="A638" s="62" t="s">
        <v>358</v>
      </c>
      <c r="B638" s="63" t="s">
        <v>538</v>
      </c>
      <c r="C638" s="62" t="s">
        <v>358</v>
      </c>
      <c r="D638" s="51" t="s">
        <v>358</v>
      </c>
      <c r="E638" s="76"/>
    </row>
    <row r="639" spans="1:5" x14ac:dyDescent="0.25">
      <c r="A639" s="62" t="s">
        <v>358</v>
      </c>
      <c r="B639" s="63" t="s">
        <v>385</v>
      </c>
      <c r="C639" s="62" t="s">
        <v>358</v>
      </c>
      <c r="D639" s="51" t="s">
        <v>358</v>
      </c>
      <c r="E639" s="76">
        <v>3841</v>
      </c>
    </row>
    <row r="640" spans="1:5" x14ac:dyDescent="0.25">
      <c r="A640" s="62" t="s">
        <v>358</v>
      </c>
      <c r="B640" s="63" t="s">
        <v>386</v>
      </c>
      <c r="C640" s="62" t="s">
        <v>358</v>
      </c>
      <c r="D640" s="51" t="s">
        <v>358</v>
      </c>
      <c r="E640" s="76">
        <v>3841</v>
      </c>
    </row>
    <row r="641" spans="1:5" x14ac:dyDescent="0.25">
      <c r="A641" s="53"/>
      <c r="B641" s="54" t="s">
        <v>387</v>
      </c>
      <c r="C641" s="64"/>
      <c r="D641" s="64"/>
      <c r="E641" s="78"/>
    </row>
    <row r="642" spans="1:5" x14ac:dyDescent="0.25">
      <c r="A642" s="50">
        <v>43574</v>
      </c>
      <c r="B642" s="51" t="s">
        <v>381</v>
      </c>
      <c r="C642" s="63" t="s">
        <v>382</v>
      </c>
      <c r="D642" s="59" t="s">
        <v>388</v>
      </c>
      <c r="E642" s="77">
        <v>412751</v>
      </c>
    </row>
    <row r="643" spans="1:5" x14ac:dyDescent="0.25">
      <c r="A643" s="62" t="s">
        <v>358</v>
      </c>
      <c r="B643" s="63" t="s">
        <v>533</v>
      </c>
      <c r="C643" s="62" t="s">
        <v>358</v>
      </c>
      <c r="D643" s="51" t="s">
        <v>358</v>
      </c>
      <c r="E643" s="76"/>
    </row>
    <row r="644" spans="1:5" x14ac:dyDescent="0.25">
      <c r="A644" s="62" t="s">
        <v>358</v>
      </c>
      <c r="B644" s="63" t="s">
        <v>386</v>
      </c>
      <c r="C644" s="62" t="s">
        <v>358</v>
      </c>
      <c r="D644" s="51" t="s">
        <v>358</v>
      </c>
      <c r="E644" s="76">
        <v>37147.5</v>
      </c>
    </row>
    <row r="645" spans="1:5" x14ac:dyDescent="0.25">
      <c r="A645" s="62" t="s">
        <v>358</v>
      </c>
      <c r="B645" s="63" t="s">
        <v>385</v>
      </c>
      <c r="C645" s="62" t="s">
        <v>358</v>
      </c>
      <c r="D645" s="51" t="s">
        <v>358</v>
      </c>
      <c r="E645" s="76">
        <v>37147.5</v>
      </c>
    </row>
    <row r="646" spans="1:5" x14ac:dyDescent="0.25">
      <c r="A646" s="53"/>
      <c r="B646" s="54" t="s">
        <v>387</v>
      </c>
      <c r="C646" s="64"/>
      <c r="D646" s="64"/>
      <c r="E646" s="78"/>
    </row>
    <row r="647" spans="1:5" x14ac:dyDescent="0.25">
      <c r="A647" s="50">
        <v>43574</v>
      </c>
      <c r="B647" s="51" t="s">
        <v>381</v>
      </c>
      <c r="C647" s="63" t="s">
        <v>382</v>
      </c>
      <c r="D647" s="59" t="s">
        <v>390</v>
      </c>
      <c r="E647" s="77">
        <v>11291</v>
      </c>
    </row>
    <row r="648" spans="1:5" x14ac:dyDescent="0.25">
      <c r="A648" s="62" t="s">
        <v>358</v>
      </c>
      <c r="B648" s="63" t="s">
        <v>419</v>
      </c>
      <c r="C648" s="62" t="s">
        <v>358</v>
      </c>
      <c r="D648" s="51" t="s">
        <v>358</v>
      </c>
      <c r="E648" s="76"/>
    </row>
    <row r="649" spans="1:5" x14ac:dyDescent="0.25">
      <c r="A649" s="62" t="s">
        <v>358</v>
      </c>
      <c r="B649" s="63" t="s">
        <v>386</v>
      </c>
      <c r="C649" s="62" t="s">
        <v>358</v>
      </c>
      <c r="D649" s="51" t="s">
        <v>358</v>
      </c>
      <c r="E649" s="76">
        <v>1016</v>
      </c>
    </row>
    <row r="650" spans="1:5" x14ac:dyDescent="0.25">
      <c r="A650" s="62" t="s">
        <v>358</v>
      </c>
      <c r="B650" s="63" t="s">
        <v>385</v>
      </c>
      <c r="C650" s="62" t="s">
        <v>358</v>
      </c>
      <c r="D650" s="51" t="s">
        <v>358</v>
      </c>
      <c r="E650" s="76">
        <v>1016</v>
      </c>
    </row>
    <row r="651" spans="1:5" x14ac:dyDescent="0.25">
      <c r="A651" s="53"/>
      <c r="B651" s="54" t="s">
        <v>387</v>
      </c>
      <c r="C651" s="64"/>
      <c r="D651" s="64"/>
      <c r="E651" s="78"/>
    </row>
    <row r="652" spans="1:5" x14ac:dyDescent="0.25">
      <c r="A652" s="50">
        <v>43581</v>
      </c>
      <c r="B652" s="51" t="s">
        <v>381</v>
      </c>
      <c r="C652" s="63" t="s">
        <v>382</v>
      </c>
      <c r="D652" s="59" t="s">
        <v>391</v>
      </c>
      <c r="E652" s="77">
        <v>24979</v>
      </c>
    </row>
    <row r="653" spans="1:5" x14ac:dyDescent="0.25">
      <c r="A653" s="62" t="s">
        <v>358</v>
      </c>
      <c r="B653" s="63" t="s">
        <v>553</v>
      </c>
      <c r="C653" s="62" t="s">
        <v>358</v>
      </c>
      <c r="D653" s="51" t="s">
        <v>358</v>
      </c>
      <c r="E653" s="76"/>
    </row>
    <row r="654" spans="1:5" x14ac:dyDescent="0.25">
      <c r="A654" s="62" t="s">
        <v>358</v>
      </c>
      <c r="B654" s="63" t="s">
        <v>385</v>
      </c>
      <c r="C654" s="62" t="s">
        <v>358</v>
      </c>
      <c r="D654" s="51" t="s">
        <v>358</v>
      </c>
      <c r="E654" s="76">
        <v>2248</v>
      </c>
    </row>
    <row r="655" spans="1:5" x14ac:dyDescent="0.25">
      <c r="A655" s="62" t="s">
        <v>358</v>
      </c>
      <c r="B655" s="63" t="s">
        <v>386</v>
      </c>
      <c r="C655" s="62" t="s">
        <v>358</v>
      </c>
      <c r="D655" s="51" t="s">
        <v>358</v>
      </c>
      <c r="E655" s="76">
        <v>2248</v>
      </c>
    </row>
    <row r="656" spans="1:5" x14ac:dyDescent="0.25">
      <c r="A656" s="53"/>
      <c r="B656" s="54" t="s">
        <v>387</v>
      </c>
      <c r="C656" s="64"/>
      <c r="D656" s="64"/>
      <c r="E656" s="78"/>
    </row>
    <row r="657" spans="1:5" x14ac:dyDescent="0.25">
      <c r="A657" s="50">
        <v>43581</v>
      </c>
      <c r="B657" s="51" t="s">
        <v>381</v>
      </c>
      <c r="C657" s="63" t="s">
        <v>382</v>
      </c>
      <c r="D657" s="59" t="s">
        <v>392</v>
      </c>
      <c r="E657" s="77">
        <v>24979</v>
      </c>
    </row>
    <row r="658" spans="1:5" x14ac:dyDescent="0.25">
      <c r="A658" s="62" t="s">
        <v>358</v>
      </c>
      <c r="B658" s="63" t="s">
        <v>553</v>
      </c>
      <c r="C658" s="62" t="s">
        <v>358</v>
      </c>
      <c r="D658" s="51" t="s">
        <v>358</v>
      </c>
      <c r="E658" s="76"/>
    </row>
    <row r="659" spans="1:5" x14ac:dyDescent="0.25">
      <c r="A659" s="62" t="s">
        <v>358</v>
      </c>
      <c r="B659" s="63" t="s">
        <v>386</v>
      </c>
      <c r="C659" s="62" t="s">
        <v>358</v>
      </c>
      <c r="D659" s="51" t="s">
        <v>358</v>
      </c>
      <c r="E659" s="76">
        <v>2248</v>
      </c>
    </row>
    <row r="660" spans="1:5" x14ac:dyDescent="0.25">
      <c r="A660" s="62" t="s">
        <v>358</v>
      </c>
      <c r="B660" s="63" t="s">
        <v>385</v>
      </c>
      <c r="C660" s="62" t="s">
        <v>358</v>
      </c>
      <c r="D660" s="51" t="s">
        <v>358</v>
      </c>
      <c r="E660" s="76">
        <v>2248</v>
      </c>
    </row>
    <row r="661" spans="1:5" x14ac:dyDescent="0.25">
      <c r="A661" s="53"/>
      <c r="B661" s="54" t="s">
        <v>387</v>
      </c>
      <c r="C661" s="64"/>
      <c r="D661" s="64"/>
      <c r="E661" s="78"/>
    </row>
    <row r="662" spans="1:5" x14ac:dyDescent="0.25">
      <c r="A662" s="50">
        <v>43581</v>
      </c>
      <c r="B662" s="51" t="s">
        <v>381</v>
      </c>
      <c r="C662" s="63" t="s">
        <v>382</v>
      </c>
      <c r="D662" s="59" t="s">
        <v>394</v>
      </c>
      <c r="E662" s="77">
        <v>27754</v>
      </c>
    </row>
    <row r="663" spans="1:5" x14ac:dyDescent="0.25">
      <c r="A663" s="62" t="s">
        <v>358</v>
      </c>
      <c r="B663" s="63" t="s">
        <v>553</v>
      </c>
      <c r="C663" s="62" t="s">
        <v>358</v>
      </c>
      <c r="D663" s="51" t="s">
        <v>358</v>
      </c>
      <c r="E663" s="76"/>
    </row>
    <row r="664" spans="1:5" x14ac:dyDescent="0.25">
      <c r="A664" s="62" t="s">
        <v>358</v>
      </c>
      <c r="B664" s="63" t="s">
        <v>385</v>
      </c>
      <c r="C664" s="62" t="s">
        <v>358</v>
      </c>
      <c r="D664" s="51" t="s">
        <v>358</v>
      </c>
      <c r="E664" s="76">
        <v>2498</v>
      </c>
    </row>
    <row r="665" spans="1:5" x14ac:dyDescent="0.25">
      <c r="A665" s="62" t="s">
        <v>358</v>
      </c>
      <c r="B665" s="63" t="s">
        <v>386</v>
      </c>
      <c r="C665" s="62" t="s">
        <v>358</v>
      </c>
      <c r="D665" s="51" t="s">
        <v>358</v>
      </c>
      <c r="E665" s="76">
        <v>2498</v>
      </c>
    </row>
    <row r="666" spans="1:5" x14ac:dyDescent="0.25">
      <c r="A666" s="53"/>
      <c r="B666" s="54" t="s">
        <v>554</v>
      </c>
      <c r="C666" s="64"/>
      <c r="D666" s="64"/>
      <c r="E666" s="78"/>
    </row>
    <row r="667" spans="1:5" x14ac:dyDescent="0.25">
      <c r="A667" s="50">
        <v>43581</v>
      </c>
      <c r="B667" s="51" t="s">
        <v>381</v>
      </c>
      <c r="C667" s="63" t="s">
        <v>382</v>
      </c>
      <c r="D667" s="59" t="s">
        <v>396</v>
      </c>
      <c r="E667" s="77">
        <v>25481</v>
      </c>
    </row>
    <row r="668" spans="1:5" x14ac:dyDescent="0.25">
      <c r="A668" s="62" t="s">
        <v>358</v>
      </c>
      <c r="B668" s="63" t="s">
        <v>405</v>
      </c>
      <c r="C668" s="62" t="s">
        <v>358</v>
      </c>
      <c r="D668" s="51" t="s">
        <v>358</v>
      </c>
      <c r="E668" s="76"/>
    </row>
    <row r="669" spans="1:5" x14ac:dyDescent="0.25">
      <c r="A669" s="62" t="s">
        <v>358</v>
      </c>
      <c r="B669" s="63" t="s">
        <v>386</v>
      </c>
      <c r="C669" s="62" t="s">
        <v>358</v>
      </c>
      <c r="D669" s="51" t="s">
        <v>358</v>
      </c>
      <c r="E669" s="76">
        <v>2293</v>
      </c>
    </row>
    <row r="670" spans="1:5" x14ac:dyDescent="0.25">
      <c r="A670" s="62" t="s">
        <v>358</v>
      </c>
      <c r="B670" s="63" t="s">
        <v>385</v>
      </c>
      <c r="C670" s="62" t="s">
        <v>358</v>
      </c>
      <c r="D670" s="51" t="s">
        <v>358</v>
      </c>
      <c r="E670" s="76">
        <v>2293</v>
      </c>
    </row>
    <row r="671" spans="1:5" x14ac:dyDescent="0.25">
      <c r="A671" s="53"/>
      <c r="B671" s="54" t="s">
        <v>387</v>
      </c>
      <c r="C671" s="64"/>
      <c r="D671" s="64"/>
      <c r="E671" s="78"/>
    </row>
    <row r="672" spans="1:5" x14ac:dyDescent="0.25">
      <c r="A672" s="50">
        <v>43581</v>
      </c>
      <c r="B672" s="51" t="s">
        <v>381</v>
      </c>
      <c r="C672" s="63" t="s">
        <v>382</v>
      </c>
      <c r="D672" s="59" t="s">
        <v>398</v>
      </c>
      <c r="E672" s="77">
        <v>24979</v>
      </c>
    </row>
    <row r="673" spans="1:5" x14ac:dyDescent="0.25">
      <c r="A673" s="62" t="s">
        <v>358</v>
      </c>
      <c r="B673" s="63" t="s">
        <v>553</v>
      </c>
      <c r="C673" s="62" t="s">
        <v>358</v>
      </c>
      <c r="D673" s="51" t="s">
        <v>358</v>
      </c>
      <c r="E673" s="76"/>
    </row>
    <row r="674" spans="1:5" x14ac:dyDescent="0.25">
      <c r="A674" s="62" t="s">
        <v>358</v>
      </c>
      <c r="B674" s="63" t="s">
        <v>386</v>
      </c>
      <c r="C674" s="62" t="s">
        <v>358</v>
      </c>
      <c r="D674" s="51" t="s">
        <v>358</v>
      </c>
      <c r="E674" s="76">
        <v>2248</v>
      </c>
    </row>
    <row r="675" spans="1:5" x14ac:dyDescent="0.25">
      <c r="A675" s="62" t="s">
        <v>358</v>
      </c>
      <c r="B675" s="63" t="s">
        <v>385</v>
      </c>
      <c r="C675" s="62" t="s">
        <v>358</v>
      </c>
      <c r="D675" s="51" t="s">
        <v>358</v>
      </c>
      <c r="E675" s="76">
        <v>2248</v>
      </c>
    </row>
    <row r="676" spans="1:5" x14ac:dyDescent="0.25">
      <c r="A676" s="53"/>
      <c r="B676" s="54" t="s">
        <v>387</v>
      </c>
      <c r="C676" s="64"/>
      <c r="D676" s="64"/>
      <c r="E676" s="78"/>
    </row>
    <row r="677" spans="1:5" x14ac:dyDescent="0.25">
      <c r="A677" s="50">
        <v>43581</v>
      </c>
      <c r="B677" s="51" t="s">
        <v>381</v>
      </c>
      <c r="C677" s="63" t="s">
        <v>382</v>
      </c>
      <c r="D677" s="59" t="s">
        <v>400</v>
      </c>
      <c r="E677" s="77">
        <v>24140</v>
      </c>
    </row>
    <row r="678" spans="1:5" x14ac:dyDescent="0.25">
      <c r="A678" s="62" t="s">
        <v>358</v>
      </c>
      <c r="B678" s="63" t="s">
        <v>405</v>
      </c>
      <c r="C678" s="62" t="s">
        <v>358</v>
      </c>
      <c r="D678" s="51" t="s">
        <v>358</v>
      </c>
      <c r="E678" s="76"/>
    </row>
    <row r="679" spans="1:5" x14ac:dyDescent="0.25">
      <c r="A679" s="62" t="s">
        <v>358</v>
      </c>
      <c r="B679" s="63" t="s">
        <v>385</v>
      </c>
      <c r="C679" s="62" t="s">
        <v>358</v>
      </c>
      <c r="D679" s="51" t="s">
        <v>358</v>
      </c>
      <c r="E679" s="76">
        <v>2172.5</v>
      </c>
    </row>
    <row r="680" spans="1:5" x14ac:dyDescent="0.25">
      <c r="A680" s="62" t="s">
        <v>358</v>
      </c>
      <c r="B680" s="63" t="s">
        <v>386</v>
      </c>
      <c r="C680" s="62" t="s">
        <v>358</v>
      </c>
      <c r="D680" s="51" t="s">
        <v>358</v>
      </c>
      <c r="E680" s="76">
        <v>2172.5</v>
      </c>
    </row>
    <row r="681" spans="1:5" x14ac:dyDescent="0.25">
      <c r="A681" s="53"/>
      <c r="B681" s="54" t="s">
        <v>387</v>
      </c>
      <c r="C681" s="64"/>
      <c r="D681" s="64"/>
      <c r="E681" s="78"/>
    </row>
    <row r="682" spans="1:5" x14ac:dyDescent="0.25">
      <c r="A682" s="50">
        <v>43581</v>
      </c>
      <c r="B682" s="51" t="s">
        <v>381</v>
      </c>
      <c r="C682" s="63" t="s">
        <v>382</v>
      </c>
      <c r="D682" s="59" t="s">
        <v>402</v>
      </c>
      <c r="E682" s="77">
        <v>24979</v>
      </c>
    </row>
    <row r="683" spans="1:5" x14ac:dyDescent="0.25">
      <c r="A683" s="62" t="s">
        <v>358</v>
      </c>
      <c r="B683" s="63" t="s">
        <v>553</v>
      </c>
      <c r="C683" s="62" t="s">
        <v>358</v>
      </c>
      <c r="D683" s="51" t="s">
        <v>358</v>
      </c>
      <c r="E683" s="76"/>
    </row>
    <row r="684" spans="1:5" x14ac:dyDescent="0.25">
      <c r="A684" s="62" t="s">
        <v>358</v>
      </c>
      <c r="B684" s="63" t="s">
        <v>385</v>
      </c>
      <c r="C684" s="62" t="s">
        <v>358</v>
      </c>
      <c r="D684" s="51" t="s">
        <v>358</v>
      </c>
      <c r="E684" s="76">
        <v>2248</v>
      </c>
    </row>
    <row r="685" spans="1:5" x14ac:dyDescent="0.25">
      <c r="A685" s="62" t="s">
        <v>358</v>
      </c>
      <c r="B685" s="63" t="s">
        <v>386</v>
      </c>
      <c r="C685" s="62" t="s">
        <v>358</v>
      </c>
      <c r="D685" s="51" t="s">
        <v>358</v>
      </c>
      <c r="E685" s="76">
        <v>2248</v>
      </c>
    </row>
    <row r="686" spans="1:5" x14ac:dyDescent="0.25">
      <c r="A686" s="53"/>
      <c r="B686" s="54" t="s">
        <v>387</v>
      </c>
      <c r="C686" s="64"/>
      <c r="D686" s="64"/>
      <c r="E686" s="78"/>
    </row>
    <row r="687" spans="1:5" x14ac:dyDescent="0.25">
      <c r="A687" s="50">
        <v>43582</v>
      </c>
      <c r="B687" s="51" t="s">
        <v>381</v>
      </c>
      <c r="C687" s="63" t="s">
        <v>382</v>
      </c>
      <c r="D687" s="59" t="s">
        <v>404</v>
      </c>
      <c r="E687" s="77">
        <v>24979</v>
      </c>
    </row>
    <row r="688" spans="1:5" x14ac:dyDescent="0.25">
      <c r="A688" s="62" t="s">
        <v>358</v>
      </c>
      <c r="B688" s="63" t="s">
        <v>553</v>
      </c>
      <c r="C688" s="62" t="s">
        <v>358</v>
      </c>
      <c r="D688" s="51" t="s">
        <v>358</v>
      </c>
      <c r="E688" s="76"/>
    </row>
    <row r="689" spans="1:5" x14ac:dyDescent="0.25">
      <c r="A689" s="62" t="s">
        <v>358</v>
      </c>
      <c r="B689" s="63" t="s">
        <v>385</v>
      </c>
      <c r="C689" s="62" t="s">
        <v>358</v>
      </c>
      <c r="D689" s="51" t="s">
        <v>358</v>
      </c>
      <c r="E689" s="76">
        <v>2248</v>
      </c>
    </row>
    <row r="690" spans="1:5" x14ac:dyDescent="0.25">
      <c r="A690" s="62" t="s">
        <v>358</v>
      </c>
      <c r="B690" s="63" t="s">
        <v>386</v>
      </c>
      <c r="C690" s="62" t="s">
        <v>358</v>
      </c>
      <c r="D690" s="51" t="s">
        <v>358</v>
      </c>
      <c r="E690" s="76">
        <v>2248</v>
      </c>
    </row>
    <row r="691" spans="1:5" x14ac:dyDescent="0.25">
      <c r="A691" s="53"/>
      <c r="B691" s="54" t="s">
        <v>387</v>
      </c>
      <c r="C691" s="64"/>
      <c r="D691" s="64"/>
      <c r="E691" s="78"/>
    </row>
    <row r="692" spans="1:5" x14ac:dyDescent="0.25">
      <c r="A692" s="50">
        <v>43582</v>
      </c>
      <c r="B692" s="51" t="s">
        <v>381</v>
      </c>
      <c r="C692" s="63" t="s">
        <v>382</v>
      </c>
      <c r="D692" s="59" t="s">
        <v>406</v>
      </c>
      <c r="E692" s="77">
        <v>33305</v>
      </c>
    </row>
    <row r="693" spans="1:5" x14ac:dyDescent="0.25">
      <c r="A693" s="62" t="s">
        <v>358</v>
      </c>
      <c r="B693" s="63" t="s">
        <v>553</v>
      </c>
      <c r="C693" s="62" t="s">
        <v>358</v>
      </c>
      <c r="D693" s="51" t="s">
        <v>358</v>
      </c>
      <c r="E693" s="76"/>
    </row>
    <row r="694" spans="1:5" x14ac:dyDescent="0.25">
      <c r="A694" s="62" t="s">
        <v>358</v>
      </c>
      <c r="B694" s="63" t="s">
        <v>386</v>
      </c>
      <c r="C694" s="62" t="s">
        <v>358</v>
      </c>
      <c r="D694" s="51" t="s">
        <v>358</v>
      </c>
      <c r="E694" s="76">
        <v>2997.5</v>
      </c>
    </row>
    <row r="695" spans="1:5" x14ac:dyDescent="0.25">
      <c r="A695" s="62" t="s">
        <v>358</v>
      </c>
      <c r="B695" s="63" t="s">
        <v>385</v>
      </c>
      <c r="C695" s="62" t="s">
        <v>358</v>
      </c>
      <c r="D695" s="51" t="s">
        <v>358</v>
      </c>
      <c r="E695" s="76">
        <v>2997.5</v>
      </c>
    </row>
    <row r="696" spans="1:5" x14ac:dyDescent="0.25">
      <c r="A696" s="53"/>
      <c r="B696" s="54" t="s">
        <v>387</v>
      </c>
      <c r="C696" s="64"/>
      <c r="D696" s="64"/>
      <c r="E696" s="78"/>
    </row>
    <row r="697" spans="1:5" x14ac:dyDescent="0.25">
      <c r="A697" s="50">
        <v>43582</v>
      </c>
      <c r="B697" s="51" t="s">
        <v>381</v>
      </c>
      <c r="C697" s="63" t="s">
        <v>382</v>
      </c>
      <c r="D697" s="59" t="s">
        <v>407</v>
      </c>
      <c r="E697" s="77">
        <v>24140</v>
      </c>
    </row>
    <row r="698" spans="1:5" x14ac:dyDescent="0.25">
      <c r="A698" s="62" t="s">
        <v>358</v>
      </c>
      <c r="B698" s="63" t="s">
        <v>405</v>
      </c>
      <c r="C698" s="62" t="s">
        <v>358</v>
      </c>
      <c r="D698" s="51" t="s">
        <v>358</v>
      </c>
      <c r="E698" s="76"/>
    </row>
    <row r="699" spans="1:5" x14ac:dyDescent="0.25">
      <c r="A699" s="62" t="s">
        <v>358</v>
      </c>
      <c r="B699" s="63" t="s">
        <v>386</v>
      </c>
      <c r="C699" s="62" t="s">
        <v>358</v>
      </c>
      <c r="D699" s="51" t="s">
        <v>358</v>
      </c>
      <c r="E699" s="76">
        <v>2172.5</v>
      </c>
    </row>
    <row r="700" spans="1:5" x14ac:dyDescent="0.25">
      <c r="A700" s="62" t="s">
        <v>358</v>
      </c>
      <c r="B700" s="63" t="s">
        <v>385</v>
      </c>
      <c r="C700" s="62" t="s">
        <v>358</v>
      </c>
      <c r="D700" s="51" t="s">
        <v>358</v>
      </c>
      <c r="E700" s="76">
        <v>2172.5</v>
      </c>
    </row>
    <row r="701" spans="1:5" x14ac:dyDescent="0.25">
      <c r="A701" s="53"/>
      <c r="B701" s="54" t="s">
        <v>387</v>
      </c>
      <c r="C701" s="64"/>
      <c r="D701" s="64"/>
      <c r="E701" s="78"/>
    </row>
    <row r="702" spans="1:5" x14ac:dyDescent="0.25">
      <c r="A702" s="50">
        <v>43583</v>
      </c>
      <c r="B702" s="51" t="s">
        <v>381</v>
      </c>
      <c r="C702" s="63" t="s">
        <v>382</v>
      </c>
      <c r="D702" s="59" t="s">
        <v>408</v>
      </c>
      <c r="E702" s="77">
        <v>33305</v>
      </c>
    </row>
    <row r="703" spans="1:5" x14ac:dyDescent="0.25">
      <c r="A703" s="62" t="s">
        <v>358</v>
      </c>
      <c r="B703" s="63" t="s">
        <v>553</v>
      </c>
      <c r="C703" s="62" t="s">
        <v>358</v>
      </c>
      <c r="D703" s="51" t="s">
        <v>358</v>
      </c>
      <c r="E703" s="76"/>
    </row>
    <row r="704" spans="1:5" x14ac:dyDescent="0.25">
      <c r="A704" s="62" t="s">
        <v>358</v>
      </c>
      <c r="B704" s="63" t="s">
        <v>385</v>
      </c>
      <c r="C704" s="62" t="s">
        <v>358</v>
      </c>
      <c r="D704" s="51" t="s">
        <v>358</v>
      </c>
      <c r="E704" s="76">
        <v>2997.5</v>
      </c>
    </row>
    <row r="705" spans="1:5" x14ac:dyDescent="0.25">
      <c r="A705" s="62" t="s">
        <v>358</v>
      </c>
      <c r="B705" s="63" t="s">
        <v>386</v>
      </c>
      <c r="C705" s="62" t="s">
        <v>358</v>
      </c>
      <c r="D705" s="51" t="s">
        <v>358</v>
      </c>
      <c r="E705" s="76">
        <v>2997.5</v>
      </c>
    </row>
    <row r="706" spans="1:5" x14ac:dyDescent="0.25">
      <c r="A706" s="53"/>
      <c r="B706" s="54" t="s">
        <v>387</v>
      </c>
      <c r="C706" s="64"/>
      <c r="D706" s="64"/>
      <c r="E706" s="78"/>
    </row>
    <row r="707" spans="1:5" x14ac:dyDescent="0.25">
      <c r="A707" s="50">
        <v>43583</v>
      </c>
      <c r="B707" s="51" t="s">
        <v>381</v>
      </c>
      <c r="C707" s="63" t="s">
        <v>382</v>
      </c>
      <c r="D707" s="59" t="s">
        <v>409</v>
      </c>
      <c r="E707" s="77">
        <v>33305</v>
      </c>
    </row>
    <row r="708" spans="1:5" x14ac:dyDescent="0.25">
      <c r="A708" s="62" t="s">
        <v>358</v>
      </c>
      <c r="B708" s="63" t="s">
        <v>553</v>
      </c>
      <c r="C708" s="62" t="s">
        <v>358</v>
      </c>
      <c r="D708" s="51" t="s">
        <v>358</v>
      </c>
      <c r="E708" s="76"/>
    </row>
    <row r="709" spans="1:5" x14ac:dyDescent="0.25">
      <c r="A709" s="62" t="s">
        <v>358</v>
      </c>
      <c r="B709" s="63" t="s">
        <v>386</v>
      </c>
      <c r="C709" s="62" t="s">
        <v>358</v>
      </c>
      <c r="D709" s="51" t="s">
        <v>358</v>
      </c>
      <c r="E709" s="76">
        <v>2997.5</v>
      </c>
    </row>
    <row r="710" spans="1:5" x14ac:dyDescent="0.25">
      <c r="A710" s="62" t="s">
        <v>358</v>
      </c>
      <c r="B710" s="63" t="s">
        <v>385</v>
      </c>
      <c r="C710" s="62" t="s">
        <v>358</v>
      </c>
      <c r="D710" s="51" t="s">
        <v>358</v>
      </c>
      <c r="E710" s="76">
        <v>2997.5</v>
      </c>
    </row>
    <row r="711" spans="1:5" x14ac:dyDescent="0.25">
      <c r="A711" s="53"/>
      <c r="B711" s="54" t="s">
        <v>387</v>
      </c>
      <c r="C711" s="64"/>
      <c r="D711" s="64"/>
      <c r="E711" s="78"/>
    </row>
    <row r="712" spans="1:5" x14ac:dyDescent="0.25">
      <c r="A712" s="50">
        <v>43583</v>
      </c>
      <c r="B712" s="51" t="s">
        <v>381</v>
      </c>
      <c r="C712" s="63" t="s">
        <v>382</v>
      </c>
      <c r="D712" s="59" t="s">
        <v>410</v>
      </c>
      <c r="E712" s="77">
        <v>24979</v>
      </c>
    </row>
    <row r="713" spans="1:5" x14ac:dyDescent="0.25">
      <c r="A713" s="62" t="s">
        <v>358</v>
      </c>
      <c r="B713" s="63" t="s">
        <v>553</v>
      </c>
      <c r="C713" s="62" t="s">
        <v>358</v>
      </c>
      <c r="D713" s="51" t="s">
        <v>358</v>
      </c>
      <c r="E713" s="76"/>
    </row>
    <row r="714" spans="1:5" x14ac:dyDescent="0.25">
      <c r="A714" s="62" t="s">
        <v>358</v>
      </c>
      <c r="B714" s="63" t="s">
        <v>385</v>
      </c>
      <c r="C714" s="62" t="s">
        <v>358</v>
      </c>
      <c r="D714" s="51" t="s">
        <v>358</v>
      </c>
      <c r="E714" s="76">
        <v>2248</v>
      </c>
    </row>
    <row r="715" spans="1:5" x14ac:dyDescent="0.25">
      <c r="A715" s="62" t="s">
        <v>358</v>
      </c>
      <c r="B715" s="63" t="s">
        <v>386</v>
      </c>
      <c r="C715" s="62" t="s">
        <v>358</v>
      </c>
      <c r="D715" s="51" t="s">
        <v>358</v>
      </c>
      <c r="E715" s="76">
        <v>2248</v>
      </c>
    </row>
    <row r="716" spans="1:5" x14ac:dyDescent="0.25">
      <c r="A716" s="53"/>
      <c r="B716" s="54" t="s">
        <v>387</v>
      </c>
      <c r="C716" s="64"/>
      <c r="D716" s="64"/>
      <c r="E716" s="78"/>
    </row>
    <row r="717" spans="1:5" x14ac:dyDescent="0.25">
      <c r="A717" s="50">
        <v>43583</v>
      </c>
      <c r="B717" s="51" t="s">
        <v>381</v>
      </c>
      <c r="C717" s="63" t="s">
        <v>382</v>
      </c>
      <c r="D717" s="59" t="s">
        <v>411</v>
      </c>
      <c r="E717" s="77">
        <v>24979</v>
      </c>
    </row>
    <row r="718" spans="1:5" x14ac:dyDescent="0.25">
      <c r="A718" s="62" t="s">
        <v>358</v>
      </c>
      <c r="B718" s="63" t="s">
        <v>553</v>
      </c>
      <c r="C718" s="62" t="s">
        <v>358</v>
      </c>
      <c r="D718" s="51" t="s">
        <v>358</v>
      </c>
      <c r="E718" s="76"/>
    </row>
    <row r="719" spans="1:5" x14ac:dyDescent="0.25">
      <c r="A719" s="62" t="s">
        <v>358</v>
      </c>
      <c r="B719" s="63" t="s">
        <v>386</v>
      </c>
      <c r="C719" s="62" t="s">
        <v>358</v>
      </c>
      <c r="D719" s="51" t="s">
        <v>358</v>
      </c>
      <c r="E719" s="76">
        <v>2248</v>
      </c>
    </row>
    <row r="720" spans="1:5" x14ac:dyDescent="0.25">
      <c r="A720" s="62" t="s">
        <v>358</v>
      </c>
      <c r="B720" s="63" t="s">
        <v>385</v>
      </c>
      <c r="C720" s="62" t="s">
        <v>358</v>
      </c>
      <c r="D720" s="51" t="s">
        <v>358</v>
      </c>
      <c r="E720" s="76">
        <v>2248</v>
      </c>
    </row>
    <row r="721" spans="1:5" x14ac:dyDescent="0.25">
      <c r="A721" s="53"/>
      <c r="B721" s="54" t="s">
        <v>387</v>
      </c>
      <c r="C721" s="64"/>
      <c r="D721" s="64"/>
      <c r="E721" s="78"/>
    </row>
    <row r="722" spans="1:5" x14ac:dyDescent="0.25">
      <c r="A722" s="50">
        <v>43585</v>
      </c>
      <c r="B722" s="51" t="s">
        <v>381</v>
      </c>
      <c r="C722" s="63" t="s">
        <v>382</v>
      </c>
      <c r="D722" s="59" t="s">
        <v>412</v>
      </c>
      <c r="E722" s="77">
        <v>33305</v>
      </c>
    </row>
    <row r="723" spans="1:5" x14ac:dyDescent="0.25">
      <c r="A723" s="62" t="s">
        <v>358</v>
      </c>
      <c r="B723" s="63" t="s">
        <v>553</v>
      </c>
      <c r="C723" s="62" t="s">
        <v>358</v>
      </c>
      <c r="D723" s="51" t="s">
        <v>358</v>
      </c>
      <c r="E723" s="76"/>
    </row>
    <row r="724" spans="1:5" x14ac:dyDescent="0.25">
      <c r="A724" s="62" t="s">
        <v>358</v>
      </c>
      <c r="B724" s="63" t="s">
        <v>385</v>
      </c>
      <c r="C724" s="62" t="s">
        <v>358</v>
      </c>
      <c r="D724" s="51" t="s">
        <v>358</v>
      </c>
      <c r="E724" s="76">
        <v>2997.5</v>
      </c>
    </row>
    <row r="725" spans="1:5" x14ac:dyDescent="0.25">
      <c r="A725" s="62" t="s">
        <v>358</v>
      </c>
      <c r="B725" s="63" t="s">
        <v>386</v>
      </c>
      <c r="C725" s="62" t="s">
        <v>358</v>
      </c>
      <c r="D725" s="51" t="s">
        <v>358</v>
      </c>
      <c r="E725" s="76">
        <v>2997.5</v>
      </c>
    </row>
    <row r="726" spans="1:5" x14ac:dyDescent="0.25">
      <c r="A726" s="53"/>
      <c r="B726" s="54" t="s">
        <v>387</v>
      </c>
      <c r="C726" s="64"/>
      <c r="D726" s="64"/>
      <c r="E726" s="78"/>
    </row>
    <row r="727" spans="1:5" x14ac:dyDescent="0.25">
      <c r="A727" s="50">
        <v>43585</v>
      </c>
      <c r="B727" s="51" t="s">
        <v>381</v>
      </c>
      <c r="C727" s="63" t="s">
        <v>382</v>
      </c>
      <c r="D727" s="59" t="s">
        <v>413</v>
      </c>
      <c r="E727" s="77">
        <v>24979</v>
      </c>
    </row>
    <row r="728" spans="1:5" x14ac:dyDescent="0.25">
      <c r="A728" s="62" t="s">
        <v>358</v>
      </c>
      <c r="B728" s="63" t="s">
        <v>553</v>
      </c>
      <c r="C728" s="62" t="s">
        <v>358</v>
      </c>
      <c r="D728" s="51" t="s">
        <v>358</v>
      </c>
      <c r="E728" s="76"/>
    </row>
    <row r="729" spans="1:5" x14ac:dyDescent="0.25">
      <c r="A729" s="62" t="s">
        <v>358</v>
      </c>
      <c r="B729" s="63" t="s">
        <v>386</v>
      </c>
      <c r="C729" s="62" t="s">
        <v>358</v>
      </c>
      <c r="D729" s="51" t="s">
        <v>358</v>
      </c>
      <c r="E729" s="76">
        <v>2248</v>
      </c>
    </row>
    <row r="730" spans="1:5" x14ac:dyDescent="0.25">
      <c r="A730" s="62" t="s">
        <v>358</v>
      </c>
      <c r="B730" s="63" t="s">
        <v>385</v>
      </c>
      <c r="C730" s="62" t="s">
        <v>358</v>
      </c>
      <c r="D730" s="51" t="s">
        <v>358</v>
      </c>
      <c r="E730" s="76">
        <v>2248</v>
      </c>
    </row>
    <row r="731" spans="1:5" x14ac:dyDescent="0.25">
      <c r="A731" s="53"/>
      <c r="B731" s="54" t="s">
        <v>387</v>
      </c>
      <c r="C731" s="64"/>
      <c r="D731" s="64"/>
      <c r="E731" s="78"/>
    </row>
    <row r="732" spans="1:5" x14ac:dyDescent="0.25">
      <c r="A732" s="50">
        <v>43585</v>
      </c>
      <c r="B732" s="51" t="s">
        <v>381</v>
      </c>
      <c r="C732" s="63" t="s">
        <v>382</v>
      </c>
      <c r="D732" s="59" t="s">
        <v>414</v>
      </c>
      <c r="E732" s="77">
        <v>33305</v>
      </c>
    </row>
    <row r="733" spans="1:5" x14ac:dyDescent="0.25">
      <c r="A733" s="62" t="s">
        <v>358</v>
      </c>
      <c r="B733" s="63" t="s">
        <v>553</v>
      </c>
      <c r="C733" s="62" t="s">
        <v>358</v>
      </c>
      <c r="D733" s="51" t="s">
        <v>358</v>
      </c>
      <c r="E733" s="76"/>
    </row>
    <row r="734" spans="1:5" x14ac:dyDescent="0.25">
      <c r="A734" s="62" t="s">
        <v>358</v>
      </c>
      <c r="B734" s="63" t="s">
        <v>386</v>
      </c>
      <c r="C734" s="62" t="s">
        <v>358</v>
      </c>
      <c r="D734" s="51" t="s">
        <v>358</v>
      </c>
      <c r="E734" s="76">
        <v>2997.5</v>
      </c>
    </row>
    <row r="735" spans="1:5" x14ac:dyDescent="0.25">
      <c r="A735" s="62" t="s">
        <v>358</v>
      </c>
      <c r="B735" s="63" t="s">
        <v>385</v>
      </c>
      <c r="C735" s="62" t="s">
        <v>358</v>
      </c>
      <c r="D735" s="51" t="s">
        <v>358</v>
      </c>
      <c r="E735" s="76">
        <v>2997.5</v>
      </c>
    </row>
    <row r="736" spans="1:5" x14ac:dyDescent="0.25">
      <c r="A736" s="53"/>
      <c r="B736" s="54" t="s">
        <v>387</v>
      </c>
      <c r="C736" s="64"/>
      <c r="D736" s="64"/>
      <c r="E736" s="78"/>
    </row>
    <row r="737" spans="1:5" x14ac:dyDescent="0.25">
      <c r="A737" s="50">
        <v>43587</v>
      </c>
      <c r="B737" s="51" t="s">
        <v>381</v>
      </c>
      <c r="C737" s="63" t="s">
        <v>382</v>
      </c>
      <c r="D737" s="59" t="s">
        <v>418</v>
      </c>
      <c r="E737" s="77">
        <v>32186</v>
      </c>
    </row>
    <row r="738" spans="1:5" x14ac:dyDescent="0.25">
      <c r="A738" s="62" t="s">
        <v>358</v>
      </c>
      <c r="B738" s="63" t="s">
        <v>405</v>
      </c>
      <c r="C738" s="62" t="s">
        <v>358</v>
      </c>
      <c r="D738" s="51" t="s">
        <v>358</v>
      </c>
      <c r="E738" s="76"/>
    </row>
    <row r="739" spans="1:5" x14ac:dyDescent="0.25">
      <c r="A739" s="62" t="s">
        <v>358</v>
      </c>
      <c r="B739" s="63" t="s">
        <v>385</v>
      </c>
      <c r="C739" s="62" t="s">
        <v>358</v>
      </c>
      <c r="D739" s="51" t="s">
        <v>358</v>
      </c>
      <c r="E739" s="76">
        <v>2897</v>
      </c>
    </row>
    <row r="740" spans="1:5" x14ac:dyDescent="0.25">
      <c r="A740" s="62" t="s">
        <v>358</v>
      </c>
      <c r="B740" s="63" t="s">
        <v>386</v>
      </c>
      <c r="C740" s="62" t="s">
        <v>358</v>
      </c>
      <c r="D740" s="51" t="s">
        <v>358</v>
      </c>
      <c r="E740" s="76">
        <v>2897</v>
      </c>
    </row>
    <row r="741" spans="1:5" x14ac:dyDescent="0.25">
      <c r="A741" s="53"/>
      <c r="B741" s="54" t="s">
        <v>387</v>
      </c>
      <c r="C741" s="64"/>
      <c r="D741" s="64"/>
      <c r="E741" s="78"/>
    </row>
    <row r="742" spans="1:5" x14ac:dyDescent="0.25">
      <c r="A742" s="50">
        <v>43587</v>
      </c>
      <c r="B742" s="51" t="s">
        <v>381</v>
      </c>
      <c r="C742" s="63" t="s">
        <v>382</v>
      </c>
      <c r="D742" s="59" t="s">
        <v>420</v>
      </c>
      <c r="E742" s="77">
        <v>32186</v>
      </c>
    </row>
    <row r="743" spans="1:5" x14ac:dyDescent="0.25">
      <c r="A743" s="62" t="s">
        <v>358</v>
      </c>
      <c r="B743" s="63" t="s">
        <v>405</v>
      </c>
      <c r="C743" s="62" t="s">
        <v>358</v>
      </c>
      <c r="D743" s="51" t="s">
        <v>358</v>
      </c>
      <c r="E743" s="76"/>
    </row>
    <row r="744" spans="1:5" x14ac:dyDescent="0.25">
      <c r="A744" s="62" t="s">
        <v>358</v>
      </c>
      <c r="B744" s="63" t="s">
        <v>386</v>
      </c>
      <c r="C744" s="62" t="s">
        <v>358</v>
      </c>
      <c r="D744" s="51" t="s">
        <v>358</v>
      </c>
      <c r="E744" s="76">
        <v>2897</v>
      </c>
    </row>
    <row r="745" spans="1:5" x14ac:dyDescent="0.25">
      <c r="A745" s="62" t="s">
        <v>358</v>
      </c>
      <c r="B745" s="63" t="s">
        <v>385</v>
      </c>
      <c r="C745" s="62" t="s">
        <v>358</v>
      </c>
      <c r="D745" s="51" t="s">
        <v>358</v>
      </c>
      <c r="E745" s="76">
        <v>2897</v>
      </c>
    </row>
    <row r="746" spans="1:5" x14ac:dyDescent="0.25">
      <c r="A746" s="53"/>
      <c r="B746" s="54" t="s">
        <v>387</v>
      </c>
      <c r="C746" s="64"/>
      <c r="D746" s="64"/>
      <c r="E746" s="78"/>
    </row>
    <row r="747" spans="1:5" x14ac:dyDescent="0.25">
      <c r="A747" s="50">
        <v>43587</v>
      </c>
      <c r="B747" s="51" t="s">
        <v>381</v>
      </c>
      <c r="C747" s="63" t="s">
        <v>382</v>
      </c>
      <c r="D747" s="59" t="s">
        <v>421</v>
      </c>
      <c r="E747" s="77">
        <v>24979</v>
      </c>
    </row>
    <row r="748" spans="1:5" x14ac:dyDescent="0.25">
      <c r="A748" s="62" t="s">
        <v>358</v>
      </c>
      <c r="B748" s="63" t="s">
        <v>553</v>
      </c>
      <c r="C748" s="62" t="s">
        <v>358</v>
      </c>
      <c r="D748" s="51" t="s">
        <v>358</v>
      </c>
      <c r="E748" s="76"/>
    </row>
    <row r="749" spans="1:5" x14ac:dyDescent="0.25">
      <c r="A749" s="62" t="s">
        <v>358</v>
      </c>
      <c r="B749" s="63" t="s">
        <v>386</v>
      </c>
      <c r="C749" s="62" t="s">
        <v>358</v>
      </c>
      <c r="D749" s="51" t="s">
        <v>358</v>
      </c>
      <c r="E749" s="76">
        <v>2248</v>
      </c>
    </row>
    <row r="750" spans="1:5" x14ac:dyDescent="0.25">
      <c r="A750" s="62" t="s">
        <v>358</v>
      </c>
      <c r="B750" s="63" t="s">
        <v>385</v>
      </c>
      <c r="C750" s="62" t="s">
        <v>358</v>
      </c>
      <c r="D750" s="51" t="s">
        <v>358</v>
      </c>
      <c r="E750" s="76">
        <v>2248</v>
      </c>
    </row>
    <row r="751" spans="1:5" x14ac:dyDescent="0.25">
      <c r="A751" s="53"/>
      <c r="B751" s="54" t="s">
        <v>387</v>
      </c>
      <c r="C751" s="64"/>
      <c r="D751" s="64"/>
      <c r="E751" s="78"/>
    </row>
    <row r="752" spans="1:5" x14ac:dyDescent="0.25">
      <c r="A752" s="50">
        <v>43588</v>
      </c>
      <c r="B752" s="51" t="s">
        <v>381</v>
      </c>
      <c r="C752" s="63" t="s">
        <v>382</v>
      </c>
      <c r="D752" s="59" t="s">
        <v>422</v>
      </c>
      <c r="E752" s="77">
        <v>33305</v>
      </c>
    </row>
    <row r="753" spans="1:5" x14ac:dyDescent="0.25">
      <c r="A753" s="62" t="s">
        <v>358</v>
      </c>
      <c r="B753" s="63" t="s">
        <v>553</v>
      </c>
      <c r="C753" s="62" t="s">
        <v>358</v>
      </c>
      <c r="D753" s="51" t="s">
        <v>358</v>
      </c>
      <c r="E753" s="76"/>
    </row>
    <row r="754" spans="1:5" x14ac:dyDescent="0.25">
      <c r="A754" s="62" t="s">
        <v>358</v>
      </c>
      <c r="B754" s="63" t="s">
        <v>386</v>
      </c>
      <c r="C754" s="62" t="s">
        <v>358</v>
      </c>
      <c r="D754" s="51" t="s">
        <v>358</v>
      </c>
      <c r="E754" s="76">
        <v>2997.5</v>
      </c>
    </row>
    <row r="755" spans="1:5" x14ac:dyDescent="0.25">
      <c r="A755" s="62" t="s">
        <v>358</v>
      </c>
      <c r="B755" s="63" t="s">
        <v>385</v>
      </c>
      <c r="C755" s="62" t="s">
        <v>358</v>
      </c>
      <c r="D755" s="51" t="s">
        <v>358</v>
      </c>
      <c r="E755" s="76">
        <v>2997.5</v>
      </c>
    </row>
    <row r="756" spans="1:5" x14ac:dyDescent="0.25">
      <c r="A756" s="53"/>
      <c r="B756" s="54" t="s">
        <v>387</v>
      </c>
      <c r="C756" s="64"/>
      <c r="D756" s="64"/>
      <c r="E756" s="78"/>
    </row>
    <row r="757" spans="1:5" x14ac:dyDescent="0.25">
      <c r="A757" s="50">
        <v>43588</v>
      </c>
      <c r="B757" s="51" t="s">
        <v>381</v>
      </c>
      <c r="C757" s="63" t="s">
        <v>382</v>
      </c>
      <c r="D757" s="59" t="s">
        <v>424</v>
      </c>
      <c r="E757" s="77">
        <v>33305</v>
      </c>
    </row>
    <row r="758" spans="1:5" x14ac:dyDescent="0.25">
      <c r="A758" s="62" t="s">
        <v>358</v>
      </c>
      <c r="B758" s="63" t="s">
        <v>553</v>
      </c>
      <c r="C758" s="62" t="s">
        <v>358</v>
      </c>
      <c r="D758" s="51" t="s">
        <v>358</v>
      </c>
      <c r="E758" s="76"/>
    </row>
    <row r="759" spans="1:5" x14ac:dyDescent="0.25">
      <c r="A759" s="62" t="s">
        <v>358</v>
      </c>
      <c r="B759" s="63" t="s">
        <v>385</v>
      </c>
      <c r="C759" s="62" t="s">
        <v>358</v>
      </c>
      <c r="D759" s="51" t="s">
        <v>358</v>
      </c>
      <c r="E759" s="76">
        <v>2997.5</v>
      </c>
    </row>
    <row r="760" spans="1:5" x14ac:dyDescent="0.25">
      <c r="A760" s="62" t="s">
        <v>358</v>
      </c>
      <c r="B760" s="63" t="s">
        <v>386</v>
      </c>
      <c r="C760" s="62" t="s">
        <v>358</v>
      </c>
      <c r="D760" s="51" t="s">
        <v>358</v>
      </c>
      <c r="E760" s="76">
        <v>2997.5</v>
      </c>
    </row>
    <row r="761" spans="1:5" x14ac:dyDescent="0.25">
      <c r="A761" s="53"/>
      <c r="B761" s="54" t="s">
        <v>387</v>
      </c>
      <c r="C761" s="64"/>
      <c r="D761" s="64"/>
      <c r="E761" s="78"/>
    </row>
    <row r="762" spans="1:5" x14ac:dyDescent="0.25">
      <c r="A762" s="50">
        <v>43588</v>
      </c>
      <c r="B762" s="51" t="s">
        <v>381</v>
      </c>
      <c r="C762" s="63" t="s">
        <v>382</v>
      </c>
      <c r="D762" s="59" t="s">
        <v>425</v>
      </c>
      <c r="E762" s="77">
        <v>33305</v>
      </c>
    </row>
    <row r="763" spans="1:5" x14ac:dyDescent="0.25">
      <c r="A763" s="62" t="s">
        <v>358</v>
      </c>
      <c r="B763" s="63" t="s">
        <v>553</v>
      </c>
      <c r="C763" s="62" t="s">
        <v>358</v>
      </c>
      <c r="D763" s="51" t="s">
        <v>358</v>
      </c>
      <c r="E763" s="76"/>
    </row>
    <row r="764" spans="1:5" x14ac:dyDescent="0.25">
      <c r="A764" s="62" t="s">
        <v>358</v>
      </c>
      <c r="B764" s="63" t="s">
        <v>385</v>
      </c>
      <c r="C764" s="62" t="s">
        <v>358</v>
      </c>
      <c r="D764" s="51" t="s">
        <v>358</v>
      </c>
      <c r="E764" s="76">
        <v>2997</v>
      </c>
    </row>
    <row r="765" spans="1:5" x14ac:dyDescent="0.25">
      <c r="A765" s="62" t="s">
        <v>358</v>
      </c>
      <c r="B765" s="63" t="s">
        <v>386</v>
      </c>
      <c r="C765" s="62" t="s">
        <v>358</v>
      </c>
      <c r="D765" s="51" t="s">
        <v>358</v>
      </c>
      <c r="E765" s="76">
        <v>2998</v>
      </c>
    </row>
    <row r="766" spans="1:5" x14ac:dyDescent="0.25">
      <c r="A766" s="53"/>
      <c r="B766" s="54" t="s">
        <v>387</v>
      </c>
      <c r="C766" s="64"/>
      <c r="D766" s="64"/>
      <c r="E766" s="78"/>
    </row>
    <row r="767" spans="1:5" x14ac:dyDescent="0.25">
      <c r="A767" s="50">
        <v>43589</v>
      </c>
      <c r="B767" s="51" t="s">
        <v>381</v>
      </c>
      <c r="C767" s="63" t="s">
        <v>382</v>
      </c>
      <c r="D767" s="59" t="s">
        <v>426</v>
      </c>
      <c r="E767" s="77">
        <v>24979</v>
      </c>
    </row>
    <row r="768" spans="1:5" x14ac:dyDescent="0.25">
      <c r="A768" s="62" t="s">
        <v>358</v>
      </c>
      <c r="B768" s="63" t="s">
        <v>553</v>
      </c>
      <c r="C768" s="62" t="s">
        <v>358</v>
      </c>
      <c r="D768" s="51" t="s">
        <v>358</v>
      </c>
      <c r="E768" s="76"/>
    </row>
    <row r="769" spans="1:5" x14ac:dyDescent="0.25">
      <c r="A769" s="62" t="s">
        <v>358</v>
      </c>
      <c r="B769" s="63" t="s">
        <v>385</v>
      </c>
      <c r="C769" s="62" t="s">
        <v>358</v>
      </c>
      <c r="D769" s="51" t="s">
        <v>358</v>
      </c>
      <c r="E769" s="76">
        <v>2248</v>
      </c>
    </row>
    <row r="770" spans="1:5" x14ac:dyDescent="0.25">
      <c r="A770" s="62" t="s">
        <v>358</v>
      </c>
      <c r="B770" s="63" t="s">
        <v>386</v>
      </c>
      <c r="C770" s="62" t="s">
        <v>358</v>
      </c>
      <c r="D770" s="51" t="s">
        <v>358</v>
      </c>
      <c r="E770" s="76">
        <v>2248</v>
      </c>
    </row>
    <row r="771" spans="1:5" x14ac:dyDescent="0.25">
      <c r="A771" s="53"/>
      <c r="B771" s="54" t="s">
        <v>387</v>
      </c>
      <c r="C771" s="64"/>
      <c r="D771" s="64"/>
      <c r="E771" s="78"/>
    </row>
    <row r="772" spans="1:5" x14ac:dyDescent="0.25">
      <c r="A772" s="50">
        <v>43589</v>
      </c>
      <c r="B772" s="51" t="s">
        <v>381</v>
      </c>
      <c r="C772" s="63" t="s">
        <v>382</v>
      </c>
      <c r="D772" s="59" t="s">
        <v>427</v>
      </c>
      <c r="E772" s="77">
        <v>33305</v>
      </c>
    </row>
    <row r="773" spans="1:5" x14ac:dyDescent="0.25">
      <c r="A773" s="62" t="s">
        <v>358</v>
      </c>
      <c r="B773" s="63" t="s">
        <v>553</v>
      </c>
      <c r="C773" s="62" t="s">
        <v>358</v>
      </c>
      <c r="D773" s="51" t="s">
        <v>358</v>
      </c>
      <c r="E773" s="76"/>
    </row>
    <row r="774" spans="1:5" x14ac:dyDescent="0.25">
      <c r="A774" s="62" t="s">
        <v>358</v>
      </c>
      <c r="B774" s="63" t="s">
        <v>386</v>
      </c>
      <c r="C774" s="62" t="s">
        <v>358</v>
      </c>
      <c r="D774" s="51" t="s">
        <v>358</v>
      </c>
      <c r="E774" s="76">
        <v>2997.5</v>
      </c>
    </row>
    <row r="775" spans="1:5" x14ac:dyDescent="0.25">
      <c r="A775" s="62" t="s">
        <v>358</v>
      </c>
      <c r="B775" s="63" t="s">
        <v>385</v>
      </c>
      <c r="C775" s="62" t="s">
        <v>358</v>
      </c>
      <c r="D775" s="51" t="s">
        <v>358</v>
      </c>
      <c r="E775" s="76">
        <v>2997.5</v>
      </c>
    </row>
    <row r="776" spans="1:5" x14ac:dyDescent="0.25">
      <c r="A776" s="53"/>
      <c r="B776" s="54" t="s">
        <v>387</v>
      </c>
      <c r="C776" s="64"/>
      <c r="D776" s="64"/>
      <c r="E776" s="78"/>
    </row>
    <row r="777" spans="1:5" x14ac:dyDescent="0.25">
      <c r="A777" s="50">
        <v>43589</v>
      </c>
      <c r="B777" s="51" t="s">
        <v>381</v>
      </c>
      <c r="C777" s="63" t="s">
        <v>382</v>
      </c>
      <c r="D777" s="59" t="s">
        <v>428</v>
      </c>
      <c r="E777" s="77">
        <v>33305</v>
      </c>
    </row>
    <row r="778" spans="1:5" x14ac:dyDescent="0.25">
      <c r="A778" s="62" t="s">
        <v>358</v>
      </c>
      <c r="B778" s="63" t="s">
        <v>553</v>
      </c>
      <c r="C778" s="62" t="s">
        <v>358</v>
      </c>
      <c r="D778" s="51" t="s">
        <v>358</v>
      </c>
      <c r="E778" s="76"/>
    </row>
    <row r="779" spans="1:5" x14ac:dyDescent="0.25">
      <c r="A779" s="62" t="s">
        <v>358</v>
      </c>
      <c r="B779" s="63" t="s">
        <v>385</v>
      </c>
      <c r="C779" s="62" t="s">
        <v>358</v>
      </c>
      <c r="D779" s="51" t="s">
        <v>358</v>
      </c>
      <c r="E779" s="76">
        <v>2997.5</v>
      </c>
    </row>
    <row r="780" spans="1:5" x14ac:dyDescent="0.25">
      <c r="A780" s="62" t="s">
        <v>358</v>
      </c>
      <c r="B780" s="63" t="s">
        <v>386</v>
      </c>
      <c r="C780" s="62" t="s">
        <v>358</v>
      </c>
      <c r="D780" s="51" t="s">
        <v>358</v>
      </c>
      <c r="E780" s="76">
        <v>2997.5</v>
      </c>
    </row>
    <row r="781" spans="1:5" x14ac:dyDescent="0.25">
      <c r="A781" s="53"/>
      <c r="B781" s="54" t="s">
        <v>387</v>
      </c>
      <c r="C781" s="64"/>
      <c r="D781" s="64"/>
      <c r="E781" s="78"/>
    </row>
    <row r="782" spans="1:5" x14ac:dyDescent="0.25">
      <c r="A782" s="50">
        <v>43591</v>
      </c>
      <c r="B782" s="51" t="s">
        <v>381</v>
      </c>
      <c r="C782" s="63" t="s">
        <v>382</v>
      </c>
      <c r="D782" s="59" t="s">
        <v>430</v>
      </c>
      <c r="E782" s="77">
        <v>24140</v>
      </c>
    </row>
    <row r="783" spans="1:5" x14ac:dyDescent="0.25">
      <c r="A783" s="62" t="s">
        <v>358</v>
      </c>
      <c r="B783" s="63" t="s">
        <v>405</v>
      </c>
      <c r="C783" s="62" t="s">
        <v>358</v>
      </c>
      <c r="D783" s="51" t="s">
        <v>358</v>
      </c>
      <c r="E783" s="76"/>
    </row>
    <row r="784" spans="1:5" x14ac:dyDescent="0.25">
      <c r="A784" s="62" t="s">
        <v>358</v>
      </c>
      <c r="B784" s="63" t="s">
        <v>385</v>
      </c>
      <c r="C784" s="62" t="s">
        <v>358</v>
      </c>
      <c r="D784" s="51" t="s">
        <v>358</v>
      </c>
      <c r="E784" s="76">
        <v>2173</v>
      </c>
    </row>
    <row r="785" spans="1:5" x14ac:dyDescent="0.25">
      <c r="A785" s="62" t="s">
        <v>358</v>
      </c>
      <c r="B785" s="63" t="s">
        <v>386</v>
      </c>
      <c r="C785" s="62" t="s">
        <v>358</v>
      </c>
      <c r="D785" s="51" t="s">
        <v>358</v>
      </c>
      <c r="E785" s="76">
        <v>2172</v>
      </c>
    </row>
    <row r="786" spans="1:5" x14ac:dyDescent="0.25">
      <c r="A786" s="53"/>
      <c r="B786" s="54" t="s">
        <v>387</v>
      </c>
      <c r="C786" s="64"/>
      <c r="D786" s="64"/>
      <c r="E786" s="78"/>
    </row>
    <row r="787" spans="1:5" x14ac:dyDescent="0.25">
      <c r="A787" s="50">
        <v>43591</v>
      </c>
      <c r="B787" s="51" t="s">
        <v>381</v>
      </c>
      <c r="C787" s="63" t="s">
        <v>382</v>
      </c>
      <c r="D787" s="59" t="s">
        <v>431</v>
      </c>
      <c r="E787" s="77">
        <v>33305</v>
      </c>
    </row>
    <row r="788" spans="1:5" x14ac:dyDescent="0.25">
      <c r="A788" s="62" t="s">
        <v>358</v>
      </c>
      <c r="B788" s="63" t="s">
        <v>553</v>
      </c>
      <c r="C788" s="62" t="s">
        <v>358</v>
      </c>
      <c r="D788" s="51" t="s">
        <v>358</v>
      </c>
      <c r="E788" s="76"/>
    </row>
    <row r="789" spans="1:5" x14ac:dyDescent="0.25">
      <c r="A789" s="62" t="s">
        <v>358</v>
      </c>
      <c r="B789" s="63" t="s">
        <v>386</v>
      </c>
      <c r="C789" s="62" t="s">
        <v>358</v>
      </c>
      <c r="D789" s="51" t="s">
        <v>358</v>
      </c>
      <c r="E789" s="76">
        <v>2997.5</v>
      </c>
    </row>
    <row r="790" spans="1:5" x14ac:dyDescent="0.25">
      <c r="A790" s="62" t="s">
        <v>358</v>
      </c>
      <c r="B790" s="63" t="s">
        <v>385</v>
      </c>
      <c r="C790" s="62" t="s">
        <v>358</v>
      </c>
      <c r="D790" s="51" t="s">
        <v>358</v>
      </c>
      <c r="E790" s="76">
        <v>2997.5</v>
      </c>
    </row>
    <row r="791" spans="1:5" x14ac:dyDescent="0.25">
      <c r="A791" s="53"/>
      <c r="B791" s="54" t="s">
        <v>387</v>
      </c>
      <c r="C791" s="64"/>
      <c r="D791" s="64"/>
      <c r="E791" s="78"/>
    </row>
    <row r="792" spans="1:5" x14ac:dyDescent="0.25">
      <c r="A792" s="50">
        <v>43591</v>
      </c>
      <c r="B792" s="51" t="s">
        <v>381</v>
      </c>
      <c r="C792" s="63" t="s">
        <v>382</v>
      </c>
      <c r="D792" s="59" t="s">
        <v>432</v>
      </c>
      <c r="E792" s="77">
        <v>24978</v>
      </c>
    </row>
    <row r="793" spans="1:5" x14ac:dyDescent="0.25">
      <c r="A793" s="62" t="s">
        <v>358</v>
      </c>
      <c r="B793" s="63" t="s">
        <v>553</v>
      </c>
      <c r="C793" s="62" t="s">
        <v>358</v>
      </c>
      <c r="D793" s="51" t="s">
        <v>358</v>
      </c>
      <c r="E793" s="76"/>
    </row>
    <row r="794" spans="1:5" x14ac:dyDescent="0.25">
      <c r="A794" s="62" t="s">
        <v>358</v>
      </c>
      <c r="B794" s="63" t="s">
        <v>385</v>
      </c>
      <c r="C794" s="62" t="s">
        <v>358</v>
      </c>
      <c r="D794" s="51" t="s">
        <v>358</v>
      </c>
      <c r="E794" s="76">
        <v>2248.5</v>
      </c>
    </row>
    <row r="795" spans="1:5" x14ac:dyDescent="0.25">
      <c r="A795" s="62" t="s">
        <v>358</v>
      </c>
      <c r="B795" s="63" t="s">
        <v>386</v>
      </c>
      <c r="C795" s="62" t="s">
        <v>358</v>
      </c>
      <c r="D795" s="51" t="s">
        <v>358</v>
      </c>
      <c r="E795" s="76">
        <v>2248.5</v>
      </c>
    </row>
    <row r="796" spans="1:5" x14ac:dyDescent="0.25">
      <c r="A796" s="53"/>
      <c r="B796" s="54" t="s">
        <v>387</v>
      </c>
      <c r="C796" s="64"/>
      <c r="D796" s="64"/>
      <c r="E796" s="78"/>
    </row>
    <row r="797" spans="1:5" x14ac:dyDescent="0.25">
      <c r="A797" s="50">
        <v>43591</v>
      </c>
      <c r="B797" s="51" t="s">
        <v>381</v>
      </c>
      <c r="C797" s="63" t="s">
        <v>382</v>
      </c>
      <c r="D797" s="59" t="s">
        <v>433</v>
      </c>
      <c r="E797" s="77">
        <v>24979</v>
      </c>
    </row>
    <row r="798" spans="1:5" x14ac:dyDescent="0.25">
      <c r="A798" s="62" t="s">
        <v>358</v>
      </c>
      <c r="B798" s="63" t="s">
        <v>553</v>
      </c>
      <c r="C798" s="62" t="s">
        <v>358</v>
      </c>
      <c r="D798" s="51" t="s">
        <v>358</v>
      </c>
      <c r="E798" s="76"/>
    </row>
    <row r="799" spans="1:5" x14ac:dyDescent="0.25">
      <c r="A799" s="62" t="s">
        <v>358</v>
      </c>
      <c r="B799" s="63" t="s">
        <v>385</v>
      </c>
      <c r="C799" s="62" t="s">
        <v>358</v>
      </c>
      <c r="D799" s="51" t="s">
        <v>358</v>
      </c>
      <c r="E799" s="76">
        <v>2248</v>
      </c>
    </row>
    <row r="800" spans="1:5" x14ac:dyDescent="0.25">
      <c r="A800" s="62" t="s">
        <v>358</v>
      </c>
      <c r="B800" s="63" t="s">
        <v>386</v>
      </c>
      <c r="C800" s="62" t="s">
        <v>358</v>
      </c>
      <c r="D800" s="51" t="s">
        <v>358</v>
      </c>
      <c r="E800" s="76">
        <v>2248</v>
      </c>
    </row>
    <row r="801" spans="1:5" x14ac:dyDescent="0.25">
      <c r="A801" s="53"/>
      <c r="B801" s="54" t="s">
        <v>387</v>
      </c>
      <c r="C801" s="64"/>
      <c r="D801" s="64"/>
      <c r="E801" s="78"/>
    </row>
    <row r="802" spans="1:5" x14ac:dyDescent="0.25">
      <c r="A802" s="50">
        <v>43592</v>
      </c>
      <c r="B802" s="51" t="s">
        <v>381</v>
      </c>
      <c r="C802" s="63" t="s">
        <v>382</v>
      </c>
      <c r="D802" s="59" t="s">
        <v>434</v>
      </c>
      <c r="E802" s="77">
        <v>24979</v>
      </c>
    </row>
    <row r="803" spans="1:5" x14ac:dyDescent="0.25">
      <c r="A803" s="62" t="s">
        <v>358</v>
      </c>
      <c r="B803" s="63" t="s">
        <v>553</v>
      </c>
      <c r="C803" s="62" t="s">
        <v>358</v>
      </c>
      <c r="D803" s="51" t="s">
        <v>358</v>
      </c>
      <c r="E803" s="76"/>
    </row>
    <row r="804" spans="1:5" x14ac:dyDescent="0.25">
      <c r="A804" s="62" t="s">
        <v>358</v>
      </c>
      <c r="B804" s="63" t="s">
        <v>386</v>
      </c>
      <c r="C804" s="62" t="s">
        <v>358</v>
      </c>
      <c r="D804" s="51" t="s">
        <v>358</v>
      </c>
      <c r="E804" s="76">
        <v>2248</v>
      </c>
    </row>
    <row r="805" spans="1:5" x14ac:dyDescent="0.25">
      <c r="A805" s="62" t="s">
        <v>358</v>
      </c>
      <c r="B805" s="63" t="s">
        <v>385</v>
      </c>
      <c r="C805" s="62" t="s">
        <v>358</v>
      </c>
      <c r="D805" s="51" t="s">
        <v>358</v>
      </c>
      <c r="E805" s="76">
        <v>2248</v>
      </c>
    </row>
    <row r="806" spans="1:5" x14ac:dyDescent="0.25">
      <c r="A806" s="53"/>
      <c r="B806" s="54" t="s">
        <v>387</v>
      </c>
      <c r="C806" s="64"/>
      <c r="D806" s="64"/>
      <c r="E806" s="78"/>
    </row>
    <row r="807" spans="1:5" x14ac:dyDescent="0.25">
      <c r="A807" s="50">
        <v>43592</v>
      </c>
      <c r="B807" s="51" t="s">
        <v>381</v>
      </c>
      <c r="C807" s="63" t="s">
        <v>382</v>
      </c>
      <c r="D807" s="59" t="s">
        <v>435</v>
      </c>
      <c r="E807" s="77">
        <v>24979</v>
      </c>
    </row>
    <row r="808" spans="1:5" x14ac:dyDescent="0.25">
      <c r="A808" s="62" t="s">
        <v>358</v>
      </c>
      <c r="B808" s="63" t="s">
        <v>553</v>
      </c>
      <c r="C808" s="62" t="s">
        <v>358</v>
      </c>
      <c r="D808" s="51" t="s">
        <v>358</v>
      </c>
      <c r="E808" s="76"/>
    </row>
    <row r="809" spans="1:5" x14ac:dyDescent="0.25">
      <c r="A809" s="62" t="s">
        <v>358</v>
      </c>
      <c r="B809" s="63" t="s">
        <v>385</v>
      </c>
      <c r="C809" s="62" t="s">
        <v>358</v>
      </c>
      <c r="D809" s="51" t="s">
        <v>358</v>
      </c>
      <c r="E809" s="76">
        <v>2248</v>
      </c>
    </row>
    <row r="810" spans="1:5" x14ac:dyDescent="0.25">
      <c r="A810" s="62" t="s">
        <v>358</v>
      </c>
      <c r="B810" s="63" t="s">
        <v>386</v>
      </c>
      <c r="C810" s="62" t="s">
        <v>358</v>
      </c>
      <c r="D810" s="51" t="s">
        <v>358</v>
      </c>
      <c r="E810" s="76">
        <v>2248</v>
      </c>
    </row>
    <row r="811" spans="1:5" x14ac:dyDescent="0.25">
      <c r="A811" s="53"/>
      <c r="B811" s="54" t="s">
        <v>387</v>
      </c>
      <c r="C811" s="64"/>
      <c r="D811" s="64"/>
      <c r="E811" s="78"/>
    </row>
    <row r="812" spans="1:5" x14ac:dyDescent="0.25">
      <c r="A812" s="50">
        <v>43592</v>
      </c>
      <c r="B812" s="51" t="s">
        <v>381</v>
      </c>
      <c r="C812" s="63" t="s">
        <v>382</v>
      </c>
      <c r="D812" s="59" t="s">
        <v>436</v>
      </c>
      <c r="E812" s="77">
        <v>24979</v>
      </c>
    </row>
    <row r="813" spans="1:5" x14ac:dyDescent="0.25">
      <c r="A813" s="62" t="s">
        <v>358</v>
      </c>
      <c r="B813" s="63" t="s">
        <v>553</v>
      </c>
      <c r="C813" s="62" t="s">
        <v>358</v>
      </c>
      <c r="D813" s="51" t="s">
        <v>358</v>
      </c>
      <c r="E813" s="76"/>
    </row>
    <row r="814" spans="1:5" x14ac:dyDescent="0.25">
      <c r="A814" s="62" t="s">
        <v>358</v>
      </c>
      <c r="B814" s="63" t="s">
        <v>386</v>
      </c>
      <c r="C814" s="62" t="s">
        <v>358</v>
      </c>
      <c r="D814" s="51" t="s">
        <v>358</v>
      </c>
      <c r="E814" s="76">
        <v>2248</v>
      </c>
    </row>
    <row r="815" spans="1:5" x14ac:dyDescent="0.25">
      <c r="A815" s="62" t="s">
        <v>358</v>
      </c>
      <c r="B815" s="63" t="s">
        <v>385</v>
      </c>
      <c r="C815" s="62" t="s">
        <v>358</v>
      </c>
      <c r="D815" s="51" t="s">
        <v>358</v>
      </c>
      <c r="E815" s="76">
        <v>2248</v>
      </c>
    </row>
    <row r="816" spans="1:5" x14ac:dyDescent="0.25">
      <c r="A816" s="53"/>
      <c r="B816" s="54" t="s">
        <v>387</v>
      </c>
      <c r="C816" s="64"/>
      <c r="D816" s="64"/>
      <c r="E816" s="78"/>
    </row>
    <row r="817" spans="1:5" x14ac:dyDescent="0.25">
      <c r="A817" s="50">
        <v>43592</v>
      </c>
      <c r="B817" s="51" t="s">
        <v>381</v>
      </c>
      <c r="C817" s="63" t="s">
        <v>382</v>
      </c>
      <c r="D817" s="59" t="s">
        <v>437</v>
      </c>
      <c r="E817" s="77">
        <v>32186</v>
      </c>
    </row>
    <row r="818" spans="1:5" x14ac:dyDescent="0.25">
      <c r="A818" s="62" t="s">
        <v>358</v>
      </c>
      <c r="B818" s="63" t="s">
        <v>405</v>
      </c>
      <c r="C818" s="62" t="s">
        <v>358</v>
      </c>
      <c r="D818" s="51" t="s">
        <v>358</v>
      </c>
      <c r="E818" s="76"/>
    </row>
    <row r="819" spans="1:5" x14ac:dyDescent="0.25">
      <c r="A819" s="62" t="s">
        <v>358</v>
      </c>
      <c r="B819" s="63" t="s">
        <v>386</v>
      </c>
      <c r="C819" s="62" t="s">
        <v>358</v>
      </c>
      <c r="D819" s="51" t="s">
        <v>358</v>
      </c>
      <c r="E819" s="76">
        <v>2897</v>
      </c>
    </row>
    <row r="820" spans="1:5" x14ac:dyDescent="0.25">
      <c r="A820" s="62" t="s">
        <v>358</v>
      </c>
      <c r="B820" s="63" t="s">
        <v>385</v>
      </c>
      <c r="C820" s="62" t="s">
        <v>358</v>
      </c>
      <c r="D820" s="51" t="s">
        <v>358</v>
      </c>
      <c r="E820" s="76">
        <v>2897</v>
      </c>
    </row>
    <row r="821" spans="1:5" x14ac:dyDescent="0.25">
      <c r="A821" s="53"/>
      <c r="B821" s="54" t="s">
        <v>387</v>
      </c>
      <c r="C821" s="64"/>
      <c r="D821" s="64"/>
      <c r="E821" s="78"/>
    </row>
    <row r="822" spans="1:5" x14ac:dyDescent="0.25">
      <c r="A822" s="50">
        <v>43593</v>
      </c>
      <c r="B822" s="51" t="s">
        <v>381</v>
      </c>
      <c r="C822" s="63" t="s">
        <v>382</v>
      </c>
      <c r="D822" s="59" t="s">
        <v>438</v>
      </c>
      <c r="E822" s="77">
        <v>24979</v>
      </c>
    </row>
    <row r="823" spans="1:5" x14ac:dyDescent="0.25">
      <c r="A823" s="62" t="s">
        <v>358</v>
      </c>
      <c r="B823" s="63" t="s">
        <v>553</v>
      </c>
      <c r="C823" s="62" t="s">
        <v>358</v>
      </c>
      <c r="D823" s="51" t="s">
        <v>358</v>
      </c>
      <c r="E823" s="76"/>
    </row>
    <row r="824" spans="1:5" x14ac:dyDescent="0.25">
      <c r="A824" s="62" t="s">
        <v>358</v>
      </c>
      <c r="B824" s="63" t="s">
        <v>386</v>
      </c>
      <c r="C824" s="62" t="s">
        <v>358</v>
      </c>
      <c r="D824" s="51" t="s">
        <v>358</v>
      </c>
      <c r="E824" s="76">
        <v>2248</v>
      </c>
    </row>
    <row r="825" spans="1:5" x14ac:dyDescent="0.25">
      <c r="A825" s="62" t="s">
        <v>358</v>
      </c>
      <c r="B825" s="63" t="s">
        <v>385</v>
      </c>
      <c r="C825" s="62" t="s">
        <v>358</v>
      </c>
      <c r="D825" s="51" t="s">
        <v>358</v>
      </c>
      <c r="E825" s="76">
        <v>2248</v>
      </c>
    </row>
    <row r="826" spans="1:5" x14ac:dyDescent="0.25">
      <c r="A826" s="53"/>
      <c r="B826" s="54" t="s">
        <v>387</v>
      </c>
      <c r="C826" s="64"/>
      <c r="D826" s="64"/>
      <c r="E826" s="78"/>
    </row>
    <row r="827" spans="1:5" x14ac:dyDescent="0.25">
      <c r="A827" s="50">
        <v>43593</v>
      </c>
      <c r="B827" s="51" t="s">
        <v>381</v>
      </c>
      <c r="C827" s="63" t="s">
        <v>382</v>
      </c>
      <c r="D827" s="59" t="s">
        <v>439</v>
      </c>
      <c r="E827" s="77">
        <v>33305</v>
      </c>
    </row>
    <row r="828" spans="1:5" x14ac:dyDescent="0.25">
      <c r="A828" s="62" t="s">
        <v>358</v>
      </c>
      <c r="B828" s="63" t="s">
        <v>553</v>
      </c>
      <c r="C828" s="62" t="s">
        <v>358</v>
      </c>
      <c r="D828" s="51" t="s">
        <v>358</v>
      </c>
      <c r="E828" s="76"/>
    </row>
    <row r="829" spans="1:5" x14ac:dyDescent="0.25">
      <c r="A829" s="62" t="s">
        <v>358</v>
      </c>
      <c r="B829" s="63" t="s">
        <v>385</v>
      </c>
      <c r="C829" s="62" t="s">
        <v>358</v>
      </c>
      <c r="D829" s="51" t="s">
        <v>358</v>
      </c>
      <c r="E829" s="76">
        <v>2997.5</v>
      </c>
    </row>
    <row r="830" spans="1:5" x14ac:dyDescent="0.25">
      <c r="A830" s="62" t="s">
        <v>358</v>
      </c>
      <c r="B830" s="63" t="s">
        <v>386</v>
      </c>
      <c r="C830" s="62" t="s">
        <v>358</v>
      </c>
      <c r="D830" s="51" t="s">
        <v>358</v>
      </c>
      <c r="E830" s="76">
        <v>2997.5</v>
      </c>
    </row>
    <row r="831" spans="1:5" x14ac:dyDescent="0.25">
      <c r="A831" s="53"/>
      <c r="B831" s="54" t="s">
        <v>387</v>
      </c>
      <c r="C831" s="64"/>
      <c r="D831" s="64"/>
      <c r="E831" s="78"/>
    </row>
    <row r="832" spans="1:5" x14ac:dyDescent="0.25">
      <c r="A832" s="50">
        <v>43593</v>
      </c>
      <c r="B832" s="51" t="s">
        <v>381</v>
      </c>
      <c r="C832" s="63" t="s">
        <v>382</v>
      </c>
      <c r="D832" s="59" t="s">
        <v>440</v>
      </c>
      <c r="E832" s="77">
        <v>24979</v>
      </c>
    </row>
    <row r="833" spans="1:5" x14ac:dyDescent="0.25">
      <c r="A833" s="62" t="s">
        <v>358</v>
      </c>
      <c r="B833" s="63" t="s">
        <v>553</v>
      </c>
      <c r="C833" s="62" t="s">
        <v>358</v>
      </c>
      <c r="D833" s="51" t="s">
        <v>358</v>
      </c>
      <c r="E833" s="76"/>
    </row>
    <row r="834" spans="1:5" x14ac:dyDescent="0.25">
      <c r="A834" s="62" t="s">
        <v>358</v>
      </c>
      <c r="B834" s="63" t="s">
        <v>386</v>
      </c>
      <c r="C834" s="62" t="s">
        <v>358</v>
      </c>
      <c r="D834" s="51" t="s">
        <v>358</v>
      </c>
      <c r="E834" s="76">
        <v>2248</v>
      </c>
    </row>
    <row r="835" spans="1:5" x14ac:dyDescent="0.25">
      <c r="A835" s="62" t="s">
        <v>358</v>
      </c>
      <c r="B835" s="63" t="s">
        <v>385</v>
      </c>
      <c r="C835" s="62" t="s">
        <v>358</v>
      </c>
      <c r="D835" s="51" t="s">
        <v>358</v>
      </c>
      <c r="E835" s="76">
        <v>2248</v>
      </c>
    </row>
    <row r="836" spans="1:5" x14ac:dyDescent="0.25">
      <c r="A836" s="53"/>
      <c r="B836" s="54" t="s">
        <v>387</v>
      </c>
      <c r="C836" s="64"/>
      <c r="D836" s="64"/>
      <c r="E836" s="78"/>
    </row>
    <row r="837" spans="1:5" x14ac:dyDescent="0.25">
      <c r="A837" s="50">
        <v>43593</v>
      </c>
      <c r="B837" s="51" t="s">
        <v>381</v>
      </c>
      <c r="C837" s="63" t="s">
        <v>382</v>
      </c>
      <c r="D837" s="59" t="s">
        <v>441</v>
      </c>
      <c r="E837" s="77">
        <v>24979</v>
      </c>
    </row>
    <row r="838" spans="1:5" x14ac:dyDescent="0.25">
      <c r="A838" s="62" t="s">
        <v>358</v>
      </c>
      <c r="B838" s="63" t="s">
        <v>553</v>
      </c>
      <c r="C838" s="62" t="s">
        <v>358</v>
      </c>
      <c r="D838" s="51" t="s">
        <v>358</v>
      </c>
      <c r="E838" s="76"/>
    </row>
    <row r="839" spans="1:5" x14ac:dyDescent="0.25">
      <c r="A839" s="62" t="s">
        <v>358</v>
      </c>
      <c r="B839" s="63" t="s">
        <v>385</v>
      </c>
      <c r="C839" s="62" t="s">
        <v>358</v>
      </c>
      <c r="D839" s="51" t="s">
        <v>358</v>
      </c>
      <c r="E839" s="76">
        <v>2248</v>
      </c>
    </row>
    <row r="840" spans="1:5" x14ac:dyDescent="0.25">
      <c r="A840" s="62" t="s">
        <v>358</v>
      </c>
      <c r="B840" s="63" t="s">
        <v>386</v>
      </c>
      <c r="C840" s="62" t="s">
        <v>358</v>
      </c>
      <c r="D840" s="51" t="s">
        <v>358</v>
      </c>
      <c r="E840" s="76">
        <v>2248</v>
      </c>
    </row>
    <row r="841" spans="1:5" x14ac:dyDescent="0.25">
      <c r="A841" s="53"/>
      <c r="B841" s="54" t="s">
        <v>387</v>
      </c>
      <c r="C841" s="64"/>
      <c r="D841" s="64"/>
      <c r="E841" s="78"/>
    </row>
    <row r="842" spans="1:5" x14ac:dyDescent="0.25">
      <c r="A842" s="50">
        <v>43594</v>
      </c>
      <c r="B842" s="51" t="s">
        <v>381</v>
      </c>
      <c r="C842" s="63" t="s">
        <v>382</v>
      </c>
      <c r="D842" s="59" t="s">
        <v>442</v>
      </c>
      <c r="E842" s="77">
        <v>24979</v>
      </c>
    </row>
    <row r="843" spans="1:5" x14ac:dyDescent="0.25">
      <c r="A843" s="62" t="s">
        <v>358</v>
      </c>
      <c r="B843" s="63" t="s">
        <v>553</v>
      </c>
      <c r="C843" s="62" t="s">
        <v>358</v>
      </c>
      <c r="D843" s="51" t="s">
        <v>358</v>
      </c>
      <c r="E843" s="76"/>
    </row>
    <row r="844" spans="1:5" x14ac:dyDescent="0.25">
      <c r="A844" s="62" t="s">
        <v>358</v>
      </c>
      <c r="B844" s="63" t="s">
        <v>385</v>
      </c>
      <c r="C844" s="62" t="s">
        <v>358</v>
      </c>
      <c r="D844" s="51" t="s">
        <v>358</v>
      </c>
      <c r="E844" s="76">
        <v>2248</v>
      </c>
    </row>
    <row r="845" spans="1:5" x14ac:dyDescent="0.25">
      <c r="A845" s="62" t="s">
        <v>358</v>
      </c>
      <c r="B845" s="63" t="s">
        <v>386</v>
      </c>
      <c r="C845" s="62" t="s">
        <v>358</v>
      </c>
      <c r="D845" s="51" t="s">
        <v>358</v>
      </c>
      <c r="E845" s="76">
        <v>2248</v>
      </c>
    </row>
    <row r="846" spans="1:5" x14ac:dyDescent="0.25">
      <c r="A846" s="53"/>
      <c r="B846" s="54" t="s">
        <v>387</v>
      </c>
      <c r="C846" s="64"/>
      <c r="D846" s="64"/>
      <c r="E846" s="78"/>
    </row>
    <row r="847" spans="1:5" x14ac:dyDescent="0.25">
      <c r="A847" s="50">
        <v>43594</v>
      </c>
      <c r="B847" s="51" t="s">
        <v>381</v>
      </c>
      <c r="C847" s="63" t="s">
        <v>382</v>
      </c>
      <c r="D847" s="59" t="s">
        <v>443</v>
      </c>
      <c r="E847" s="77">
        <v>33305</v>
      </c>
    </row>
    <row r="848" spans="1:5" x14ac:dyDescent="0.25">
      <c r="A848" s="62" t="s">
        <v>358</v>
      </c>
      <c r="B848" s="63" t="s">
        <v>553</v>
      </c>
      <c r="C848" s="62" t="s">
        <v>358</v>
      </c>
      <c r="D848" s="51" t="s">
        <v>358</v>
      </c>
      <c r="E848" s="76"/>
    </row>
    <row r="849" spans="1:5" x14ac:dyDescent="0.25">
      <c r="A849" s="62" t="s">
        <v>358</v>
      </c>
      <c r="B849" s="63" t="s">
        <v>386</v>
      </c>
      <c r="C849" s="62" t="s">
        <v>358</v>
      </c>
      <c r="D849" s="51" t="s">
        <v>358</v>
      </c>
      <c r="E849" s="76">
        <v>2997.5</v>
      </c>
    </row>
    <row r="850" spans="1:5" x14ac:dyDescent="0.25">
      <c r="A850" s="62" t="s">
        <v>358</v>
      </c>
      <c r="B850" s="63" t="s">
        <v>385</v>
      </c>
      <c r="C850" s="62" t="s">
        <v>358</v>
      </c>
      <c r="D850" s="51" t="s">
        <v>358</v>
      </c>
      <c r="E850" s="76">
        <v>2997.5</v>
      </c>
    </row>
    <row r="851" spans="1:5" x14ac:dyDescent="0.25">
      <c r="A851" s="53"/>
      <c r="B851" s="54" t="s">
        <v>387</v>
      </c>
      <c r="C851" s="64"/>
      <c r="D851" s="64"/>
      <c r="E851" s="78"/>
    </row>
    <row r="852" spans="1:5" x14ac:dyDescent="0.25">
      <c r="A852" s="50">
        <v>43594</v>
      </c>
      <c r="B852" s="51" t="s">
        <v>381</v>
      </c>
      <c r="C852" s="63" t="s">
        <v>382</v>
      </c>
      <c r="D852" s="59" t="s">
        <v>444</v>
      </c>
      <c r="E852" s="77">
        <v>33305</v>
      </c>
    </row>
    <row r="853" spans="1:5" x14ac:dyDescent="0.25">
      <c r="A853" s="62" t="s">
        <v>358</v>
      </c>
      <c r="B853" s="63" t="s">
        <v>553</v>
      </c>
      <c r="C853" s="62" t="s">
        <v>358</v>
      </c>
      <c r="D853" s="51" t="s">
        <v>358</v>
      </c>
      <c r="E853" s="76"/>
    </row>
    <row r="854" spans="1:5" x14ac:dyDescent="0.25">
      <c r="A854" s="62" t="s">
        <v>358</v>
      </c>
      <c r="B854" s="63" t="s">
        <v>385</v>
      </c>
      <c r="C854" s="62" t="s">
        <v>358</v>
      </c>
      <c r="D854" s="51" t="s">
        <v>358</v>
      </c>
      <c r="E854" s="76">
        <v>2997.5</v>
      </c>
    </row>
    <row r="855" spans="1:5" x14ac:dyDescent="0.25">
      <c r="A855" s="62" t="s">
        <v>358</v>
      </c>
      <c r="B855" s="63" t="s">
        <v>386</v>
      </c>
      <c r="C855" s="62" t="s">
        <v>358</v>
      </c>
      <c r="D855" s="51" t="s">
        <v>358</v>
      </c>
      <c r="E855" s="76">
        <v>2997.5</v>
      </c>
    </row>
    <row r="856" spans="1:5" x14ac:dyDescent="0.25">
      <c r="A856" s="53"/>
      <c r="B856" s="54" t="s">
        <v>387</v>
      </c>
      <c r="C856" s="64"/>
      <c r="D856" s="64"/>
      <c r="E856" s="78"/>
    </row>
    <row r="857" spans="1:5" x14ac:dyDescent="0.25">
      <c r="A857" s="50">
        <v>43595</v>
      </c>
      <c r="B857" s="51" t="s">
        <v>381</v>
      </c>
      <c r="C857" s="63" t="s">
        <v>382</v>
      </c>
      <c r="D857" s="59" t="s">
        <v>445</v>
      </c>
      <c r="E857" s="77">
        <v>24979</v>
      </c>
    </row>
    <row r="858" spans="1:5" x14ac:dyDescent="0.25">
      <c r="A858" s="62" t="s">
        <v>358</v>
      </c>
      <c r="B858" s="63" t="s">
        <v>553</v>
      </c>
      <c r="C858" s="62" t="s">
        <v>358</v>
      </c>
      <c r="D858" s="51" t="s">
        <v>358</v>
      </c>
      <c r="E858" s="76"/>
    </row>
    <row r="859" spans="1:5" x14ac:dyDescent="0.25">
      <c r="A859" s="62" t="s">
        <v>358</v>
      </c>
      <c r="B859" s="63" t="s">
        <v>385</v>
      </c>
      <c r="C859" s="62" t="s">
        <v>358</v>
      </c>
      <c r="D859" s="51" t="s">
        <v>358</v>
      </c>
      <c r="E859" s="76">
        <v>2248</v>
      </c>
    </row>
    <row r="860" spans="1:5" x14ac:dyDescent="0.25">
      <c r="A860" s="62" t="s">
        <v>358</v>
      </c>
      <c r="B860" s="63" t="s">
        <v>386</v>
      </c>
      <c r="C860" s="62" t="s">
        <v>358</v>
      </c>
      <c r="D860" s="51" t="s">
        <v>358</v>
      </c>
      <c r="E860" s="76">
        <v>2248</v>
      </c>
    </row>
    <row r="861" spans="1:5" x14ac:dyDescent="0.25">
      <c r="A861" s="53"/>
      <c r="B861" s="54" t="s">
        <v>387</v>
      </c>
      <c r="C861" s="64"/>
      <c r="D861" s="64"/>
      <c r="E861" s="78"/>
    </row>
    <row r="862" spans="1:5" x14ac:dyDescent="0.25">
      <c r="A862" s="50">
        <v>43595</v>
      </c>
      <c r="B862" s="51" t="s">
        <v>381</v>
      </c>
      <c r="C862" s="63" t="s">
        <v>382</v>
      </c>
      <c r="D862" s="59" t="s">
        <v>446</v>
      </c>
      <c r="E862" s="77">
        <v>33305</v>
      </c>
    </row>
    <row r="863" spans="1:5" x14ac:dyDescent="0.25">
      <c r="A863" s="62" t="s">
        <v>358</v>
      </c>
      <c r="B863" s="63" t="s">
        <v>553</v>
      </c>
      <c r="C863" s="62" t="s">
        <v>358</v>
      </c>
      <c r="D863" s="51" t="s">
        <v>358</v>
      </c>
      <c r="E863" s="76"/>
    </row>
    <row r="864" spans="1:5" x14ac:dyDescent="0.25">
      <c r="A864" s="62" t="s">
        <v>358</v>
      </c>
      <c r="B864" s="63" t="s">
        <v>386</v>
      </c>
      <c r="C864" s="62" t="s">
        <v>358</v>
      </c>
      <c r="D864" s="51" t="s">
        <v>358</v>
      </c>
      <c r="E864" s="76">
        <v>2997.5</v>
      </c>
    </row>
    <row r="865" spans="1:5" x14ac:dyDescent="0.25">
      <c r="A865" s="62" t="s">
        <v>358</v>
      </c>
      <c r="B865" s="63" t="s">
        <v>385</v>
      </c>
      <c r="C865" s="62" t="s">
        <v>358</v>
      </c>
      <c r="D865" s="51" t="s">
        <v>358</v>
      </c>
      <c r="E865" s="76">
        <v>2997.5</v>
      </c>
    </row>
    <row r="866" spans="1:5" x14ac:dyDescent="0.25">
      <c r="A866" s="53"/>
      <c r="B866" s="54" t="s">
        <v>387</v>
      </c>
      <c r="C866" s="64"/>
      <c r="D866" s="64"/>
      <c r="E866" s="78"/>
    </row>
    <row r="867" spans="1:5" x14ac:dyDescent="0.25">
      <c r="A867" s="50">
        <v>43595</v>
      </c>
      <c r="B867" s="51" t="s">
        <v>381</v>
      </c>
      <c r="C867" s="63" t="s">
        <v>382</v>
      </c>
      <c r="D867" s="59" t="s">
        <v>447</v>
      </c>
      <c r="E867" s="77">
        <v>32186</v>
      </c>
    </row>
    <row r="868" spans="1:5" x14ac:dyDescent="0.25">
      <c r="A868" s="62" t="s">
        <v>358</v>
      </c>
      <c r="B868" s="63" t="s">
        <v>405</v>
      </c>
      <c r="C868" s="62" t="s">
        <v>358</v>
      </c>
      <c r="D868" s="51" t="s">
        <v>358</v>
      </c>
      <c r="E868" s="76"/>
    </row>
    <row r="869" spans="1:5" x14ac:dyDescent="0.25">
      <c r="A869" s="62" t="s">
        <v>358</v>
      </c>
      <c r="B869" s="63" t="s">
        <v>385</v>
      </c>
      <c r="C869" s="62" t="s">
        <v>358</v>
      </c>
      <c r="D869" s="51" t="s">
        <v>358</v>
      </c>
      <c r="E869" s="76">
        <v>2897</v>
      </c>
    </row>
    <row r="870" spans="1:5" x14ac:dyDescent="0.25">
      <c r="A870" s="62" t="s">
        <v>358</v>
      </c>
      <c r="B870" s="63" t="s">
        <v>386</v>
      </c>
      <c r="C870" s="62" t="s">
        <v>358</v>
      </c>
      <c r="D870" s="51" t="s">
        <v>358</v>
      </c>
      <c r="E870" s="76">
        <v>2897</v>
      </c>
    </row>
    <row r="871" spans="1:5" x14ac:dyDescent="0.25">
      <c r="A871" s="53"/>
      <c r="B871" s="54" t="s">
        <v>387</v>
      </c>
      <c r="C871" s="64"/>
      <c r="D871" s="64"/>
      <c r="E871" s="78"/>
    </row>
    <row r="872" spans="1:5" x14ac:dyDescent="0.25">
      <c r="A872" s="50">
        <v>43596</v>
      </c>
      <c r="B872" s="51" t="s">
        <v>381</v>
      </c>
      <c r="C872" s="63" t="s">
        <v>382</v>
      </c>
      <c r="D872" s="59" t="s">
        <v>451</v>
      </c>
      <c r="E872" s="77">
        <v>24979</v>
      </c>
    </row>
    <row r="873" spans="1:5" x14ac:dyDescent="0.25">
      <c r="A873" s="62" t="s">
        <v>358</v>
      </c>
      <c r="B873" s="63" t="s">
        <v>553</v>
      </c>
      <c r="C873" s="62" t="s">
        <v>358</v>
      </c>
      <c r="D873" s="51" t="s">
        <v>358</v>
      </c>
      <c r="E873" s="76"/>
    </row>
    <row r="874" spans="1:5" x14ac:dyDescent="0.25">
      <c r="A874" s="62" t="s">
        <v>358</v>
      </c>
      <c r="B874" s="63" t="s">
        <v>386</v>
      </c>
      <c r="C874" s="62" t="s">
        <v>358</v>
      </c>
      <c r="D874" s="51" t="s">
        <v>358</v>
      </c>
      <c r="E874" s="76">
        <v>2248</v>
      </c>
    </row>
    <row r="875" spans="1:5" x14ac:dyDescent="0.25">
      <c r="A875" s="62" t="s">
        <v>358</v>
      </c>
      <c r="B875" s="63" t="s">
        <v>385</v>
      </c>
      <c r="C875" s="62" t="s">
        <v>358</v>
      </c>
      <c r="D875" s="51" t="s">
        <v>358</v>
      </c>
      <c r="E875" s="76">
        <v>2248</v>
      </c>
    </row>
    <row r="876" spans="1:5" x14ac:dyDescent="0.25">
      <c r="A876" s="53"/>
      <c r="B876" s="54" t="s">
        <v>387</v>
      </c>
      <c r="C876" s="64"/>
      <c r="D876" s="64"/>
      <c r="E876" s="78"/>
    </row>
    <row r="877" spans="1:5" x14ac:dyDescent="0.25">
      <c r="A877" s="50">
        <v>43596</v>
      </c>
      <c r="B877" s="51" t="s">
        <v>381</v>
      </c>
      <c r="C877" s="63" t="s">
        <v>382</v>
      </c>
      <c r="D877" s="59" t="s">
        <v>452</v>
      </c>
      <c r="E877" s="77">
        <v>24979</v>
      </c>
    </row>
    <row r="878" spans="1:5" x14ac:dyDescent="0.25">
      <c r="A878" s="62" t="s">
        <v>358</v>
      </c>
      <c r="B878" s="63" t="s">
        <v>553</v>
      </c>
      <c r="C878" s="62" t="s">
        <v>358</v>
      </c>
      <c r="D878" s="51" t="s">
        <v>358</v>
      </c>
      <c r="E878" s="76"/>
    </row>
    <row r="879" spans="1:5" x14ac:dyDescent="0.25">
      <c r="A879" s="62" t="s">
        <v>358</v>
      </c>
      <c r="B879" s="63" t="s">
        <v>385</v>
      </c>
      <c r="C879" s="62" t="s">
        <v>358</v>
      </c>
      <c r="D879" s="51" t="s">
        <v>358</v>
      </c>
      <c r="E879" s="76">
        <v>2248</v>
      </c>
    </row>
    <row r="880" spans="1:5" x14ac:dyDescent="0.25">
      <c r="A880" s="62" t="s">
        <v>358</v>
      </c>
      <c r="B880" s="63" t="s">
        <v>386</v>
      </c>
      <c r="C880" s="62" t="s">
        <v>358</v>
      </c>
      <c r="D880" s="51" t="s">
        <v>358</v>
      </c>
      <c r="E880" s="76">
        <v>2248</v>
      </c>
    </row>
    <row r="881" spans="1:5" x14ac:dyDescent="0.25">
      <c r="A881" s="53"/>
      <c r="B881" s="54" t="s">
        <v>387</v>
      </c>
      <c r="C881" s="64"/>
      <c r="D881" s="64"/>
      <c r="E881" s="78"/>
    </row>
    <row r="882" spans="1:5" x14ac:dyDescent="0.25">
      <c r="A882" s="50">
        <v>43596</v>
      </c>
      <c r="B882" s="51" t="s">
        <v>381</v>
      </c>
      <c r="C882" s="63" t="s">
        <v>382</v>
      </c>
      <c r="D882" s="59" t="s">
        <v>453</v>
      </c>
      <c r="E882" s="77">
        <v>24140</v>
      </c>
    </row>
    <row r="883" spans="1:5" x14ac:dyDescent="0.25">
      <c r="A883" s="62" t="s">
        <v>358</v>
      </c>
      <c r="B883" s="63" t="s">
        <v>405</v>
      </c>
      <c r="C883" s="62" t="s">
        <v>358</v>
      </c>
      <c r="D883" s="51" t="s">
        <v>358</v>
      </c>
      <c r="E883" s="76"/>
    </row>
    <row r="884" spans="1:5" x14ac:dyDescent="0.25">
      <c r="A884" s="62" t="s">
        <v>358</v>
      </c>
      <c r="B884" s="63" t="s">
        <v>386</v>
      </c>
      <c r="C884" s="62" t="s">
        <v>358</v>
      </c>
      <c r="D884" s="51" t="s">
        <v>358</v>
      </c>
      <c r="E884" s="76">
        <v>2173</v>
      </c>
    </row>
    <row r="885" spans="1:5" x14ac:dyDescent="0.25">
      <c r="A885" s="62" t="s">
        <v>358</v>
      </c>
      <c r="B885" s="63" t="s">
        <v>385</v>
      </c>
      <c r="C885" s="62" t="s">
        <v>358</v>
      </c>
      <c r="D885" s="51" t="s">
        <v>358</v>
      </c>
      <c r="E885" s="76">
        <v>2172</v>
      </c>
    </row>
    <row r="886" spans="1:5" x14ac:dyDescent="0.25">
      <c r="A886" s="53"/>
      <c r="B886" s="54" t="s">
        <v>387</v>
      </c>
      <c r="C886" s="64"/>
      <c r="D886" s="64"/>
      <c r="E886" s="78"/>
    </row>
    <row r="887" spans="1:5" x14ac:dyDescent="0.25">
      <c r="A887" s="50">
        <v>43596</v>
      </c>
      <c r="B887" s="51" t="s">
        <v>381</v>
      </c>
      <c r="C887" s="63" t="s">
        <v>382</v>
      </c>
      <c r="D887" s="59" t="s">
        <v>454</v>
      </c>
      <c r="E887" s="77">
        <v>32186</v>
      </c>
    </row>
    <row r="888" spans="1:5" x14ac:dyDescent="0.25">
      <c r="A888" s="62" t="s">
        <v>358</v>
      </c>
      <c r="B888" s="63" t="s">
        <v>405</v>
      </c>
      <c r="C888" s="62" t="s">
        <v>358</v>
      </c>
      <c r="D888" s="51" t="s">
        <v>358</v>
      </c>
      <c r="E888" s="76"/>
    </row>
    <row r="889" spans="1:5" x14ac:dyDescent="0.25">
      <c r="A889" s="62" t="s">
        <v>358</v>
      </c>
      <c r="B889" s="63" t="s">
        <v>385</v>
      </c>
      <c r="C889" s="62" t="s">
        <v>358</v>
      </c>
      <c r="D889" s="51" t="s">
        <v>358</v>
      </c>
      <c r="E889" s="76">
        <v>2897</v>
      </c>
    </row>
    <row r="890" spans="1:5" x14ac:dyDescent="0.25">
      <c r="A890" s="62" t="s">
        <v>358</v>
      </c>
      <c r="B890" s="63" t="s">
        <v>386</v>
      </c>
      <c r="C890" s="62" t="s">
        <v>358</v>
      </c>
      <c r="D890" s="51" t="s">
        <v>358</v>
      </c>
      <c r="E890" s="76">
        <v>2897</v>
      </c>
    </row>
    <row r="891" spans="1:5" x14ac:dyDescent="0.25">
      <c r="A891" s="53"/>
      <c r="B891" s="54" t="s">
        <v>387</v>
      </c>
      <c r="C891" s="64"/>
      <c r="D891" s="64"/>
      <c r="E891" s="78"/>
    </row>
    <row r="892" spans="1:5" x14ac:dyDescent="0.25">
      <c r="A892" s="50">
        <v>43598</v>
      </c>
      <c r="B892" s="51" t="s">
        <v>381</v>
      </c>
      <c r="C892" s="63" t="s">
        <v>382</v>
      </c>
      <c r="D892" s="59" t="s">
        <v>455</v>
      </c>
      <c r="E892" s="77">
        <v>24979</v>
      </c>
    </row>
    <row r="893" spans="1:5" x14ac:dyDescent="0.25">
      <c r="A893" s="62" t="s">
        <v>358</v>
      </c>
      <c r="B893" s="63" t="s">
        <v>553</v>
      </c>
      <c r="C893" s="62" t="s">
        <v>358</v>
      </c>
      <c r="D893" s="51" t="s">
        <v>358</v>
      </c>
      <c r="E893" s="76"/>
    </row>
    <row r="894" spans="1:5" x14ac:dyDescent="0.25">
      <c r="A894" s="62" t="s">
        <v>358</v>
      </c>
      <c r="B894" s="63" t="s">
        <v>385</v>
      </c>
      <c r="C894" s="62" t="s">
        <v>358</v>
      </c>
      <c r="D894" s="51" t="s">
        <v>358</v>
      </c>
      <c r="E894" s="76">
        <v>2248</v>
      </c>
    </row>
    <row r="895" spans="1:5" x14ac:dyDescent="0.25">
      <c r="A895" s="62" t="s">
        <v>358</v>
      </c>
      <c r="B895" s="63" t="s">
        <v>386</v>
      </c>
      <c r="C895" s="62" t="s">
        <v>358</v>
      </c>
      <c r="D895" s="51" t="s">
        <v>358</v>
      </c>
      <c r="E895" s="76">
        <v>2248</v>
      </c>
    </row>
    <row r="896" spans="1:5" x14ac:dyDescent="0.25">
      <c r="A896" s="53"/>
      <c r="B896" s="54" t="s">
        <v>387</v>
      </c>
      <c r="C896" s="64"/>
      <c r="D896" s="64"/>
      <c r="E896" s="78"/>
    </row>
    <row r="897" spans="1:5" x14ac:dyDescent="0.25">
      <c r="A897" s="50">
        <v>43598</v>
      </c>
      <c r="B897" s="51" t="s">
        <v>381</v>
      </c>
      <c r="C897" s="63" t="s">
        <v>382</v>
      </c>
      <c r="D897" s="59" t="s">
        <v>456</v>
      </c>
      <c r="E897" s="77">
        <v>24979</v>
      </c>
    </row>
    <row r="898" spans="1:5" x14ac:dyDescent="0.25">
      <c r="A898" s="62" t="s">
        <v>358</v>
      </c>
      <c r="B898" s="63" t="s">
        <v>553</v>
      </c>
      <c r="C898" s="62" t="s">
        <v>358</v>
      </c>
      <c r="D898" s="51" t="s">
        <v>358</v>
      </c>
      <c r="E898" s="76"/>
    </row>
    <row r="899" spans="1:5" x14ac:dyDescent="0.25">
      <c r="A899" s="62" t="s">
        <v>358</v>
      </c>
      <c r="B899" s="63" t="s">
        <v>386</v>
      </c>
      <c r="C899" s="62" t="s">
        <v>358</v>
      </c>
      <c r="D899" s="51" t="s">
        <v>358</v>
      </c>
      <c r="E899" s="76">
        <v>2248</v>
      </c>
    </row>
    <row r="900" spans="1:5" x14ac:dyDescent="0.25">
      <c r="A900" s="62" t="s">
        <v>358</v>
      </c>
      <c r="B900" s="63" t="s">
        <v>385</v>
      </c>
      <c r="C900" s="62" t="s">
        <v>358</v>
      </c>
      <c r="D900" s="51" t="s">
        <v>358</v>
      </c>
      <c r="E900" s="76">
        <v>2248</v>
      </c>
    </row>
    <row r="901" spans="1:5" x14ac:dyDescent="0.25">
      <c r="A901" s="53"/>
      <c r="B901" s="54" t="s">
        <v>387</v>
      </c>
      <c r="C901" s="64"/>
      <c r="D901" s="64"/>
      <c r="E901" s="78"/>
    </row>
    <row r="902" spans="1:5" x14ac:dyDescent="0.25">
      <c r="A902" s="50">
        <v>43598</v>
      </c>
      <c r="B902" s="51" t="s">
        <v>381</v>
      </c>
      <c r="C902" s="63" t="s">
        <v>382</v>
      </c>
      <c r="D902" s="59" t="s">
        <v>457</v>
      </c>
      <c r="E902" s="77">
        <v>24979</v>
      </c>
    </row>
    <row r="903" spans="1:5" x14ac:dyDescent="0.25">
      <c r="A903" s="62" t="s">
        <v>358</v>
      </c>
      <c r="B903" s="63" t="s">
        <v>553</v>
      </c>
      <c r="C903" s="62" t="s">
        <v>358</v>
      </c>
      <c r="D903" s="51" t="s">
        <v>358</v>
      </c>
      <c r="E903" s="76"/>
    </row>
    <row r="904" spans="1:5" x14ac:dyDescent="0.25">
      <c r="A904" s="62" t="s">
        <v>358</v>
      </c>
      <c r="B904" s="63" t="s">
        <v>385</v>
      </c>
      <c r="C904" s="62" t="s">
        <v>358</v>
      </c>
      <c r="D904" s="51" t="s">
        <v>358</v>
      </c>
      <c r="E904" s="76">
        <v>2248</v>
      </c>
    </row>
    <row r="905" spans="1:5" x14ac:dyDescent="0.25">
      <c r="A905" s="62" t="s">
        <v>358</v>
      </c>
      <c r="B905" s="63" t="s">
        <v>386</v>
      </c>
      <c r="C905" s="62" t="s">
        <v>358</v>
      </c>
      <c r="D905" s="51" t="s">
        <v>358</v>
      </c>
      <c r="E905" s="76">
        <v>2248</v>
      </c>
    </row>
    <row r="906" spans="1:5" x14ac:dyDescent="0.25">
      <c r="A906" s="53"/>
      <c r="B906" s="54" t="s">
        <v>387</v>
      </c>
      <c r="C906" s="64"/>
      <c r="D906" s="64"/>
      <c r="E906" s="78"/>
    </row>
    <row r="907" spans="1:5" x14ac:dyDescent="0.25">
      <c r="A907" s="50">
        <v>43598</v>
      </c>
      <c r="B907" s="51" t="s">
        <v>381</v>
      </c>
      <c r="C907" s="63" t="s">
        <v>382</v>
      </c>
      <c r="D907" s="59" t="s">
        <v>459</v>
      </c>
      <c r="E907" s="77">
        <v>24140</v>
      </c>
    </row>
    <row r="908" spans="1:5" x14ac:dyDescent="0.25">
      <c r="A908" s="62" t="s">
        <v>358</v>
      </c>
      <c r="B908" s="63" t="s">
        <v>405</v>
      </c>
      <c r="C908" s="62" t="s">
        <v>358</v>
      </c>
      <c r="D908" s="51" t="s">
        <v>358</v>
      </c>
      <c r="E908" s="76"/>
    </row>
    <row r="909" spans="1:5" x14ac:dyDescent="0.25">
      <c r="A909" s="62" t="s">
        <v>358</v>
      </c>
      <c r="B909" s="63" t="s">
        <v>386</v>
      </c>
      <c r="C909" s="62" t="s">
        <v>358</v>
      </c>
      <c r="D909" s="51" t="s">
        <v>358</v>
      </c>
      <c r="E909" s="76">
        <v>2173</v>
      </c>
    </row>
    <row r="910" spans="1:5" x14ac:dyDescent="0.25">
      <c r="A910" s="62" t="s">
        <v>358</v>
      </c>
      <c r="B910" s="63" t="s">
        <v>385</v>
      </c>
      <c r="C910" s="62" t="s">
        <v>358</v>
      </c>
      <c r="D910" s="51" t="s">
        <v>358</v>
      </c>
      <c r="E910" s="76">
        <v>2172</v>
      </c>
    </row>
    <row r="911" spans="1:5" x14ac:dyDescent="0.25">
      <c r="A911" s="53"/>
      <c r="B911" s="54" t="s">
        <v>387</v>
      </c>
      <c r="C911" s="64"/>
      <c r="D911" s="64"/>
      <c r="E911" s="78"/>
    </row>
    <row r="912" spans="1:5" x14ac:dyDescent="0.25">
      <c r="A912" s="50">
        <v>43598</v>
      </c>
      <c r="B912" s="51" t="s">
        <v>381</v>
      </c>
      <c r="C912" s="63" t="s">
        <v>382</v>
      </c>
      <c r="D912" s="59" t="s">
        <v>460</v>
      </c>
      <c r="E912" s="77">
        <v>24140</v>
      </c>
    </row>
    <row r="913" spans="1:5" x14ac:dyDescent="0.25">
      <c r="A913" s="62" t="s">
        <v>358</v>
      </c>
      <c r="B913" s="63" t="s">
        <v>405</v>
      </c>
      <c r="C913" s="62" t="s">
        <v>358</v>
      </c>
      <c r="D913" s="51" t="s">
        <v>358</v>
      </c>
      <c r="E913" s="76"/>
    </row>
    <row r="914" spans="1:5" x14ac:dyDescent="0.25">
      <c r="A914" s="62" t="s">
        <v>358</v>
      </c>
      <c r="B914" s="63" t="s">
        <v>385</v>
      </c>
      <c r="C914" s="62" t="s">
        <v>358</v>
      </c>
      <c r="D914" s="51" t="s">
        <v>358</v>
      </c>
      <c r="E914" s="76">
        <v>2173</v>
      </c>
    </row>
    <row r="915" spans="1:5" x14ac:dyDescent="0.25">
      <c r="A915" s="62" t="s">
        <v>358</v>
      </c>
      <c r="B915" s="63" t="s">
        <v>386</v>
      </c>
      <c r="C915" s="62" t="s">
        <v>358</v>
      </c>
      <c r="D915" s="51" t="s">
        <v>358</v>
      </c>
      <c r="E915" s="76">
        <v>2172</v>
      </c>
    </row>
    <row r="916" spans="1:5" x14ac:dyDescent="0.25">
      <c r="A916" s="53"/>
      <c r="B916" s="54" t="s">
        <v>387</v>
      </c>
      <c r="C916" s="64"/>
      <c r="D916" s="64"/>
      <c r="E916" s="78"/>
    </row>
    <row r="917" spans="1:5" x14ac:dyDescent="0.25">
      <c r="A917" s="50">
        <v>43599</v>
      </c>
      <c r="B917" s="51" t="s">
        <v>381</v>
      </c>
      <c r="C917" s="63" t="s">
        <v>382</v>
      </c>
      <c r="D917" s="59" t="s">
        <v>461</v>
      </c>
      <c r="E917" s="77">
        <v>33305</v>
      </c>
    </row>
    <row r="918" spans="1:5" x14ac:dyDescent="0.25">
      <c r="A918" s="62" t="s">
        <v>358</v>
      </c>
      <c r="B918" s="63" t="s">
        <v>553</v>
      </c>
      <c r="C918" s="62" t="s">
        <v>358</v>
      </c>
      <c r="D918" s="51" t="s">
        <v>358</v>
      </c>
      <c r="E918" s="76"/>
    </row>
    <row r="919" spans="1:5" x14ac:dyDescent="0.25">
      <c r="A919" s="62" t="s">
        <v>358</v>
      </c>
      <c r="B919" s="63" t="s">
        <v>386</v>
      </c>
      <c r="C919" s="62" t="s">
        <v>358</v>
      </c>
      <c r="D919" s="51" t="s">
        <v>358</v>
      </c>
      <c r="E919" s="76">
        <v>2997.5</v>
      </c>
    </row>
    <row r="920" spans="1:5" x14ac:dyDescent="0.25">
      <c r="A920" s="62" t="s">
        <v>358</v>
      </c>
      <c r="B920" s="63" t="s">
        <v>385</v>
      </c>
      <c r="C920" s="62" t="s">
        <v>358</v>
      </c>
      <c r="D920" s="51" t="s">
        <v>358</v>
      </c>
      <c r="E920" s="76">
        <v>2997.5</v>
      </c>
    </row>
    <row r="921" spans="1:5" x14ac:dyDescent="0.25">
      <c r="A921" s="53"/>
      <c r="B921" s="54" t="s">
        <v>387</v>
      </c>
      <c r="C921" s="64"/>
      <c r="D921" s="64"/>
      <c r="E921" s="78"/>
    </row>
    <row r="922" spans="1:5" x14ac:dyDescent="0.25">
      <c r="A922" s="50">
        <v>43599</v>
      </c>
      <c r="B922" s="51" t="s">
        <v>381</v>
      </c>
      <c r="C922" s="63" t="s">
        <v>382</v>
      </c>
      <c r="D922" s="59" t="s">
        <v>463</v>
      </c>
      <c r="E922" s="77">
        <v>24979</v>
      </c>
    </row>
    <row r="923" spans="1:5" x14ac:dyDescent="0.25">
      <c r="A923" s="62" t="s">
        <v>358</v>
      </c>
      <c r="B923" s="63" t="s">
        <v>553</v>
      </c>
      <c r="C923" s="62" t="s">
        <v>358</v>
      </c>
      <c r="D923" s="51" t="s">
        <v>358</v>
      </c>
      <c r="E923" s="76"/>
    </row>
    <row r="924" spans="1:5" x14ac:dyDescent="0.25">
      <c r="A924" s="62" t="s">
        <v>358</v>
      </c>
      <c r="B924" s="63" t="s">
        <v>385</v>
      </c>
      <c r="C924" s="62" t="s">
        <v>358</v>
      </c>
      <c r="D924" s="51" t="s">
        <v>358</v>
      </c>
      <c r="E924" s="76">
        <v>2248</v>
      </c>
    </row>
    <row r="925" spans="1:5" x14ac:dyDescent="0.25">
      <c r="A925" s="62" t="s">
        <v>358</v>
      </c>
      <c r="B925" s="63" t="s">
        <v>386</v>
      </c>
      <c r="C925" s="62" t="s">
        <v>358</v>
      </c>
      <c r="D925" s="51" t="s">
        <v>358</v>
      </c>
      <c r="E925" s="76">
        <v>2248</v>
      </c>
    </row>
    <row r="926" spans="1:5" x14ac:dyDescent="0.25">
      <c r="A926" s="53"/>
      <c r="B926" s="54" t="s">
        <v>555</v>
      </c>
      <c r="C926" s="64"/>
      <c r="D926" s="64"/>
      <c r="E926" s="78"/>
    </row>
    <row r="927" spans="1:5" x14ac:dyDescent="0.25">
      <c r="A927" s="50">
        <v>43599</v>
      </c>
      <c r="B927" s="51" t="s">
        <v>381</v>
      </c>
      <c r="C927" s="63" t="s">
        <v>382</v>
      </c>
      <c r="D927" s="59" t="s">
        <v>464</v>
      </c>
      <c r="E927" s="77">
        <v>24979</v>
      </c>
    </row>
    <row r="928" spans="1:5" x14ac:dyDescent="0.25">
      <c r="A928" s="62" t="s">
        <v>358</v>
      </c>
      <c r="B928" s="63" t="s">
        <v>553</v>
      </c>
      <c r="C928" s="62" t="s">
        <v>358</v>
      </c>
      <c r="D928" s="51" t="s">
        <v>358</v>
      </c>
      <c r="E928" s="76"/>
    </row>
    <row r="929" spans="1:5" x14ac:dyDescent="0.25">
      <c r="A929" s="62" t="s">
        <v>358</v>
      </c>
      <c r="B929" s="63" t="s">
        <v>386</v>
      </c>
      <c r="C929" s="62" t="s">
        <v>358</v>
      </c>
      <c r="D929" s="51" t="s">
        <v>358</v>
      </c>
      <c r="E929" s="76">
        <v>2248</v>
      </c>
    </row>
    <row r="930" spans="1:5" x14ac:dyDescent="0.25">
      <c r="A930" s="62" t="s">
        <v>358</v>
      </c>
      <c r="B930" s="63" t="s">
        <v>385</v>
      </c>
      <c r="C930" s="62" t="s">
        <v>358</v>
      </c>
      <c r="D930" s="51" t="s">
        <v>358</v>
      </c>
      <c r="E930" s="76">
        <v>2248</v>
      </c>
    </row>
    <row r="931" spans="1:5" x14ac:dyDescent="0.25">
      <c r="A931" s="53"/>
      <c r="B931" s="54" t="s">
        <v>387</v>
      </c>
      <c r="C931" s="64"/>
      <c r="D931" s="64"/>
      <c r="E931" s="78"/>
    </row>
    <row r="932" spans="1:5" x14ac:dyDescent="0.25">
      <c r="A932" s="50">
        <v>43599</v>
      </c>
      <c r="B932" s="51" t="s">
        <v>381</v>
      </c>
      <c r="C932" s="63" t="s">
        <v>382</v>
      </c>
      <c r="D932" s="59" t="s">
        <v>465</v>
      </c>
      <c r="E932" s="77">
        <v>24979</v>
      </c>
    </row>
    <row r="933" spans="1:5" x14ac:dyDescent="0.25">
      <c r="A933" s="62" t="s">
        <v>358</v>
      </c>
      <c r="B933" s="63" t="s">
        <v>553</v>
      </c>
      <c r="C933" s="62" t="s">
        <v>358</v>
      </c>
      <c r="D933" s="51" t="s">
        <v>358</v>
      </c>
      <c r="E933" s="76"/>
    </row>
    <row r="934" spans="1:5" x14ac:dyDescent="0.25">
      <c r="A934" s="62" t="s">
        <v>358</v>
      </c>
      <c r="B934" s="63" t="s">
        <v>386</v>
      </c>
      <c r="C934" s="62" t="s">
        <v>358</v>
      </c>
      <c r="D934" s="51" t="s">
        <v>358</v>
      </c>
      <c r="E934" s="76">
        <v>2248</v>
      </c>
    </row>
    <row r="935" spans="1:5" x14ac:dyDescent="0.25">
      <c r="A935" s="62" t="s">
        <v>358</v>
      </c>
      <c r="B935" s="63" t="s">
        <v>385</v>
      </c>
      <c r="C935" s="62" t="s">
        <v>358</v>
      </c>
      <c r="D935" s="51" t="s">
        <v>358</v>
      </c>
      <c r="E935" s="76">
        <v>2248</v>
      </c>
    </row>
    <row r="936" spans="1:5" x14ac:dyDescent="0.25">
      <c r="A936" s="53"/>
      <c r="B936" s="54" t="s">
        <v>387</v>
      </c>
      <c r="C936" s="64"/>
      <c r="D936" s="64"/>
      <c r="E936" s="78"/>
    </row>
    <row r="937" spans="1:5" x14ac:dyDescent="0.25">
      <c r="A937" s="50">
        <v>43607</v>
      </c>
      <c r="B937" s="51" t="s">
        <v>381</v>
      </c>
      <c r="C937" s="63" t="s">
        <v>382</v>
      </c>
      <c r="D937" s="59" t="s">
        <v>467</v>
      </c>
      <c r="E937" s="77">
        <v>1950</v>
      </c>
    </row>
    <row r="938" spans="1:5" x14ac:dyDescent="0.25">
      <c r="A938" s="62" t="s">
        <v>358</v>
      </c>
      <c r="B938" s="63" t="s">
        <v>538</v>
      </c>
      <c r="C938" s="62" t="s">
        <v>358</v>
      </c>
      <c r="D938" s="51" t="s">
        <v>358</v>
      </c>
      <c r="E938" s="76"/>
    </row>
    <row r="939" spans="1:5" x14ac:dyDescent="0.25">
      <c r="A939" s="62" t="s">
        <v>358</v>
      </c>
      <c r="B939" s="63" t="s">
        <v>385</v>
      </c>
      <c r="C939" s="62" t="s">
        <v>358</v>
      </c>
      <c r="D939" s="51" t="s">
        <v>358</v>
      </c>
      <c r="E939" s="76">
        <v>175.5</v>
      </c>
    </row>
    <row r="940" spans="1:5" x14ac:dyDescent="0.25">
      <c r="A940" s="62" t="s">
        <v>358</v>
      </c>
      <c r="B940" s="63" t="s">
        <v>386</v>
      </c>
      <c r="C940" s="62" t="s">
        <v>358</v>
      </c>
      <c r="D940" s="51" t="s">
        <v>358</v>
      </c>
      <c r="E940" s="76">
        <v>175.5</v>
      </c>
    </row>
    <row r="941" spans="1:5" x14ac:dyDescent="0.25">
      <c r="A941" s="53"/>
      <c r="B941" s="54" t="s">
        <v>387</v>
      </c>
      <c r="C941" s="64"/>
      <c r="D941" s="64"/>
      <c r="E941" s="78"/>
    </row>
    <row r="942" spans="1:5" x14ac:dyDescent="0.25">
      <c r="A942" s="50">
        <v>43629</v>
      </c>
      <c r="B942" s="51" t="s">
        <v>381</v>
      </c>
      <c r="C942" s="63" t="s">
        <v>382</v>
      </c>
      <c r="D942" s="59" t="s">
        <v>468</v>
      </c>
      <c r="E942" s="77">
        <v>1780</v>
      </c>
    </row>
    <row r="943" spans="1:5" x14ac:dyDescent="0.25">
      <c r="A943" s="62" t="s">
        <v>358</v>
      </c>
      <c r="B943" s="63" t="s">
        <v>536</v>
      </c>
      <c r="C943" s="62" t="s">
        <v>358</v>
      </c>
      <c r="D943" s="51" t="s">
        <v>358</v>
      </c>
      <c r="E943" s="76"/>
    </row>
    <row r="944" spans="1:5" x14ac:dyDescent="0.25">
      <c r="A944" s="62" t="s">
        <v>358</v>
      </c>
      <c r="B944" s="63" t="s">
        <v>386</v>
      </c>
      <c r="C944" s="62" t="s">
        <v>358</v>
      </c>
      <c r="D944" s="51" t="s">
        <v>358</v>
      </c>
      <c r="E944" s="76">
        <v>160</v>
      </c>
    </row>
    <row r="945" spans="1:5" x14ac:dyDescent="0.25">
      <c r="A945" s="62" t="s">
        <v>358</v>
      </c>
      <c r="B945" s="63" t="s">
        <v>385</v>
      </c>
      <c r="C945" s="62" t="s">
        <v>358</v>
      </c>
      <c r="D945" s="51" t="s">
        <v>358</v>
      </c>
      <c r="E945" s="76">
        <v>160</v>
      </c>
    </row>
    <row r="946" spans="1:5" x14ac:dyDescent="0.25">
      <c r="A946" s="53"/>
      <c r="B946" s="54" t="s">
        <v>387</v>
      </c>
      <c r="C946" s="64"/>
      <c r="D946" s="64"/>
      <c r="E946" s="78"/>
    </row>
    <row r="947" spans="1:5" x14ac:dyDescent="0.25">
      <c r="A947" s="50">
        <v>43641</v>
      </c>
      <c r="B947" s="51" t="s">
        <v>381</v>
      </c>
      <c r="C947" s="63" t="s">
        <v>382</v>
      </c>
      <c r="D947" s="59" t="s">
        <v>471</v>
      </c>
      <c r="E947" s="77">
        <v>4100</v>
      </c>
    </row>
    <row r="948" spans="1:5" x14ac:dyDescent="0.25">
      <c r="A948" s="62" t="s">
        <v>358</v>
      </c>
      <c r="B948" s="63" t="s">
        <v>543</v>
      </c>
      <c r="C948" s="62" t="s">
        <v>358</v>
      </c>
      <c r="D948" s="51" t="s">
        <v>358</v>
      </c>
      <c r="E948" s="76"/>
    </row>
    <row r="949" spans="1:5" x14ac:dyDescent="0.25">
      <c r="A949" s="62" t="s">
        <v>358</v>
      </c>
      <c r="B949" s="63" t="s">
        <v>386</v>
      </c>
      <c r="C949" s="62" t="s">
        <v>358</v>
      </c>
      <c r="D949" s="51" t="s">
        <v>358</v>
      </c>
      <c r="E949" s="76">
        <v>369</v>
      </c>
    </row>
    <row r="950" spans="1:5" x14ac:dyDescent="0.25">
      <c r="A950" s="62" t="s">
        <v>358</v>
      </c>
      <c r="B950" s="63" t="s">
        <v>385</v>
      </c>
      <c r="C950" s="62" t="s">
        <v>358</v>
      </c>
      <c r="D950" s="51" t="s">
        <v>358</v>
      </c>
      <c r="E950" s="76">
        <v>369</v>
      </c>
    </row>
    <row r="951" spans="1:5" x14ac:dyDescent="0.25">
      <c r="A951" s="53"/>
      <c r="B951" s="54" t="s">
        <v>387</v>
      </c>
      <c r="C951" s="64"/>
      <c r="D951" s="64"/>
      <c r="E951" s="78"/>
    </row>
    <row r="952" spans="1:5" x14ac:dyDescent="0.25">
      <c r="A952" s="50">
        <v>43673</v>
      </c>
      <c r="B952" s="51" t="s">
        <v>381</v>
      </c>
      <c r="C952" s="63" t="s">
        <v>382</v>
      </c>
      <c r="D952" s="59" t="s">
        <v>472</v>
      </c>
      <c r="E952" s="77">
        <v>25847.5</v>
      </c>
    </row>
    <row r="953" spans="1:5" x14ac:dyDescent="0.25">
      <c r="A953" s="62" t="s">
        <v>358</v>
      </c>
      <c r="B953" s="63" t="s">
        <v>556</v>
      </c>
      <c r="C953" s="62" t="s">
        <v>358</v>
      </c>
      <c r="D953" s="51" t="s">
        <v>358</v>
      </c>
      <c r="E953" s="76"/>
    </row>
    <row r="954" spans="1:5" x14ac:dyDescent="0.25">
      <c r="A954" s="62" t="s">
        <v>358</v>
      </c>
      <c r="B954" s="63" t="s">
        <v>385</v>
      </c>
      <c r="C954" s="62" t="s">
        <v>358</v>
      </c>
      <c r="D954" s="51" t="s">
        <v>358</v>
      </c>
      <c r="E954" s="76">
        <v>2326.25</v>
      </c>
    </row>
    <row r="955" spans="1:5" x14ac:dyDescent="0.25">
      <c r="A955" s="62" t="s">
        <v>358</v>
      </c>
      <c r="B955" s="63" t="s">
        <v>386</v>
      </c>
      <c r="C955" s="62" t="s">
        <v>358</v>
      </c>
      <c r="D955" s="51" t="s">
        <v>358</v>
      </c>
      <c r="E955" s="76">
        <v>2326.25</v>
      </c>
    </row>
    <row r="956" spans="1:5" x14ac:dyDescent="0.25">
      <c r="A956" s="53"/>
      <c r="B956" s="54" t="s">
        <v>387</v>
      </c>
      <c r="C956" s="64"/>
      <c r="D956" s="64"/>
      <c r="E956" s="78"/>
    </row>
    <row r="957" spans="1:5" x14ac:dyDescent="0.25">
      <c r="A957" s="50">
        <v>43714</v>
      </c>
      <c r="B957" s="51" t="s">
        <v>381</v>
      </c>
      <c r="C957" s="63" t="s">
        <v>382</v>
      </c>
      <c r="D957" s="59" t="s">
        <v>483</v>
      </c>
      <c r="E957" s="77">
        <v>23700</v>
      </c>
    </row>
    <row r="958" spans="1:5" x14ac:dyDescent="0.25">
      <c r="A958" s="62" t="s">
        <v>358</v>
      </c>
      <c r="B958" s="63" t="s">
        <v>557</v>
      </c>
      <c r="C958" s="62" t="s">
        <v>358</v>
      </c>
      <c r="D958" s="51" t="s">
        <v>358</v>
      </c>
      <c r="E958" s="76"/>
    </row>
    <row r="959" spans="1:5" x14ac:dyDescent="0.25">
      <c r="A959" s="62" t="s">
        <v>358</v>
      </c>
      <c r="B959" s="63" t="s">
        <v>385</v>
      </c>
      <c r="C959" s="62" t="s">
        <v>358</v>
      </c>
      <c r="D959" s="51" t="s">
        <v>358</v>
      </c>
      <c r="E959" s="76">
        <v>2133</v>
      </c>
    </row>
    <row r="960" spans="1:5" x14ac:dyDescent="0.25">
      <c r="A960" s="62" t="s">
        <v>358</v>
      </c>
      <c r="B960" s="63" t="s">
        <v>386</v>
      </c>
      <c r="C960" s="62" t="s">
        <v>358</v>
      </c>
      <c r="D960" s="51" t="s">
        <v>358</v>
      </c>
      <c r="E960" s="76">
        <v>2133</v>
      </c>
    </row>
    <row r="961" spans="1:5" x14ac:dyDescent="0.25">
      <c r="A961" s="53"/>
      <c r="B961" s="54" t="s">
        <v>387</v>
      </c>
      <c r="C961" s="64"/>
      <c r="D961" s="64"/>
      <c r="E961" s="78"/>
    </row>
    <row r="962" spans="1:5" x14ac:dyDescent="0.25">
      <c r="A962" s="50">
        <v>43753</v>
      </c>
      <c r="B962" s="51" t="s">
        <v>381</v>
      </c>
      <c r="C962" s="63" t="s">
        <v>382</v>
      </c>
      <c r="D962" s="59" t="s">
        <v>495</v>
      </c>
      <c r="E962" s="77">
        <v>996</v>
      </c>
    </row>
    <row r="963" spans="1:5" x14ac:dyDescent="0.25">
      <c r="A963" s="62" t="s">
        <v>358</v>
      </c>
      <c r="B963" s="63" t="s">
        <v>558</v>
      </c>
      <c r="C963" s="62" t="s">
        <v>358</v>
      </c>
      <c r="D963" s="51" t="s">
        <v>358</v>
      </c>
      <c r="E963" s="76"/>
    </row>
    <row r="964" spans="1:5" x14ac:dyDescent="0.25">
      <c r="A964" s="62" t="s">
        <v>358</v>
      </c>
      <c r="B964" s="63" t="s">
        <v>385</v>
      </c>
      <c r="C964" s="62" t="s">
        <v>358</v>
      </c>
      <c r="D964" s="51" t="s">
        <v>358</v>
      </c>
      <c r="E964" s="76">
        <v>89.5</v>
      </c>
    </row>
    <row r="965" spans="1:5" x14ac:dyDescent="0.25">
      <c r="A965" s="62" t="s">
        <v>358</v>
      </c>
      <c r="B965" s="63" t="s">
        <v>386</v>
      </c>
      <c r="C965" s="62" t="s">
        <v>358</v>
      </c>
      <c r="D965" s="51" t="s">
        <v>358</v>
      </c>
      <c r="E965" s="76">
        <v>89.5</v>
      </c>
    </row>
    <row r="966" spans="1:5" x14ac:dyDescent="0.25">
      <c r="A966" s="53"/>
      <c r="B966" s="54" t="s">
        <v>387</v>
      </c>
      <c r="C966" s="64"/>
      <c r="D966" s="64"/>
      <c r="E966" s="78"/>
    </row>
    <row r="967" spans="1:5" x14ac:dyDescent="0.25">
      <c r="A967" s="50">
        <v>43762</v>
      </c>
      <c r="B967" s="51" t="s">
        <v>381</v>
      </c>
      <c r="C967" s="63" t="s">
        <v>382</v>
      </c>
      <c r="D967" s="59" t="s">
        <v>498</v>
      </c>
      <c r="E967" s="77">
        <v>224.5</v>
      </c>
    </row>
    <row r="968" spans="1:5" x14ac:dyDescent="0.25">
      <c r="A968" s="62" t="s">
        <v>358</v>
      </c>
      <c r="B968" s="63" t="s">
        <v>558</v>
      </c>
      <c r="C968" s="62" t="s">
        <v>358</v>
      </c>
      <c r="D968" s="51" t="s">
        <v>358</v>
      </c>
      <c r="E968" s="76"/>
    </row>
    <row r="969" spans="1:5" x14ac:dyDescent="0.25">
      <c r="A969" s="62" t="s">
        <v>358</v>
      </c>
      <c r="B969" s="63" t="s">
        <v>385</v>
      </c>
      <c r="C969" s="62" t="s">
        <v>358</v>
      </c>
      <c r="D969" s="51" t="s">
        <v>358</v>
      </c>
      <c r="E969" s="76">
        <v>20.25</v>
      </c>
    </row>
    <row r="970" spans="1:5" x14ac:dyDescent="0.25">
      <c r="A970" s="62" t="s">
        <v>358</v>
      </c>
      <c r="B970" s="63" t="s">
        <v>386</v>
      </c>
      <c r="C970" s="62" t="s">
        <v>358</v>
      </c>
      <c r="D970" s="51" t="s">
        <v>358</v>
      </c>
      <c r="E970" s="76">
        <v>20.25</v>
      </c>
    </row>
    <row r="971" spans="1:5" x14ac:dyDescent="0.25">
      <c r="A971" s="53"/>
      <c r="B971" s="54" t="s">
        <v>387</v>
      </c>
      <c r="C971" s="64"/>
      <c r="D971" s="64"/>
      <c r="E971" s="78"/>
    </row>
    <row r="972" spans="1:5" x14ac:dyDescent="0.25">
      <c r="A972" s="50">
        <v>44104</v>
      </c>
      <c r="B972" s="51" t="s">
        <v>381</v>
      </c>
      <c r="C972" s="63" t="s">
        <v>382</v>
      </c>
      <c r="D972" s="59" t="s">
        <v>398</v>
      </c>
      <c r="E972" s="77">
        <v>7300</v>
      </c>
    </row>
    <row r="973" spans="1:5" x14ac:dyDescent="0.25">
      <c r="A973" s="62" t="s">
        <v>358</v>
      </c>
      <c r="B973" s="63" t="s">
        <v>559</v>
      </c>
      <c r="C973" s="62" t="s">
        <v>358</v>
      </c>
      <c r="D973" s="51" t="s">
        <v>358</v>
      </c>
      <c r="E973" s="76"/>
    </row>
    <row r="974" spans="1:5" x14ac:dyDescent="0.25">
      <c r="A974" s="62" t="s">
        <v>358</v>
      </c>
      <c r="B974" s="63" t="s">
        <v>385</v>
      </c>
      <c r="C974" s="62" t="s">
        <v>358</v>
      </c>
      <c r="D974" s="51" t="s">
        <v>358</v>
      </c>
      <c r="E974" s="76">
        <v>657</v>
      </c>
    </row>
    <row r="975" spans="1:5" x14ac:dyDescent="0.25">
      <c r="A975" s="62" t="s">
        <v>358</v>
      </c>
      <c r="B975" s="63" t="s">
        <v>386</v>
      </c>
      <c r="C975" s="62" t="s">
        <v>358</v>
      </c>
      <c r="D975" s="51" t="s">
        <v>358</v>
      </c>
      <c r="E975" s="76">
        <v>657</v>
      </c>
    </row>
    <row r="976" spans="1:5" x14ac:dyDescent="0.25">
      <c r="A976" s="53"/>
      <c r="B976" s="54" t="s">
        <v>560</v>
      </c>
      <c r="C976" s="64"/>
      <c r="D976" s="64"/>
      <c r="E976" s="78"/>
    </row>
    <row r="977" spans="1:5" x14ac:dyDescent="0.25">
      <c r="A977" s="50">
        <v>44155</v>
      </c>
      <c r="B977" s="51" t="s">
        <v>381</v>
      </c>
      <c r="C977" s="63" t="s">
        <v>382</v>
      </c>
      <c r="D977" s="59" t="s">
        <v>410</v>
      </c>
      <c r="E977" s="77">
        <v>38135.589999999997</v>
      </c>
    </row>
    <row r="978" spans="1:5" x14ac:dyDescent="0.25">
      <c r="A978" s="62" t="s">
        <v>358</v>
      </c>
      <c r="B978" s="63" t="s">
        <v>561</v>
      </c>
      <c r="C978" s="62" t="s">
        <v>358</v>
      </c>
      <c r="D978" s="51" t="s">
        <v>358</v>
      </c>
      <c r="E978" s="76"/>
    </row>
    <row r="979" spans="1:5" x14ac:dyDescent="0.25">
      <c r="A979" s="62" t="s">
        <v>358</v>
      </c>
      <c r="B979" s="63" t="s">
        <v>385</v>
      </c>
      <c r="C979" s="62" t="s">
        <v>358</v>
      </c>
      <c r="D979" s="51" t="s">
        <v>358</v>
      </c>
      <c r="E979" s="76">
        <v>3432.2</v>
      </c>
    </row>
    <row r="980" spans="1:5" x14ac:dyDescent="0.25">
      <c r="A980" s="62" t="s">
        <v>358</v>
      </c>
      <c r="B980" s="63" t="s">
        <v>386</v>
      </c>
      <c r="C980" s="62" t="s">
        <v>358</v>
      </c>
      <c r="D980" s="51" t="s">
        <v>358</v>
      </c>
      <c r="E980" s="76">
        <v>3432.21</v>
      </c>
    </row>
    <row r="981" spans="1:5" x14ac:dyDescent="0.25">
      <c r="A981" s="53"/>
      <c r="B981" s="54" t="s">
        <v>562</v>
      </c>
      <c r="C981" s="64"/>
      <c r="D981" s="64"/>
      <c r="E981" s="78"/>
    </row>
    <row r="982" spans="1:5" x14ac:dyDescent="0.25">
      <c r="A982" s="50">
        <v>44155</v>
      </c>
      <c r="B982" s="51" t="s">
        <v>381</v>
      </c>
      <c r="C982" s="63" t="s">
        <v>382</v>
      </c>
      <c r="D982" s="59" t="s">
        <v>411</v>
      </c>
      <c r="E982" s="77">
        <v>38135.589999999997</v>
      </c>
    </row>
    <row r="983" spans="1:5" x14ac:dyDescent="0.25">
      <c r="A983" s="62" t="s">
        <v>358</v>
      </c>
      <c r="B983" s="63" t="s">
        <v>561</v>
      </c>
      <c r="C983" s="62" t="s">
        <v>358</v>
      </c>
      <c r="D983" s="51" t="s">
        <v>358</v>
      </c>
      <c r="E983" s="76"/>
    </row>
    <row r="984" spans="1:5" x14ac:dyDescent="0.25">
      <c r="A984" s="62" t="s">
        <v>358</v>
      </c>
      <c r="B984" s="63" t="s">
        <v>386</v>
      </c>
      <c r="C984" s="62" t="s">
        <v>358</v>
      </c>
      <c r="D984" s="51" t="s">
        <v>358</v>
      </c>
      <c r="E984" s="76">
        <v>3432.21</v>
      </c>
    </row>
    <row r="985" spans="1:5" x14ac:dyDescent="0.25">
      <c r="A985" s="62" t="s">
        <v>358</v>
      </c>
      <c r="B985" s="63" t="s">
        <v>385</v>
      </c>
      <c r="C985" s="62" t="s">
        <v>358</v>
      </c>
      <c r="D985" s="51" t="s">
        <v>358</v>
      </c>
      <c r="E985" s="76">
        <v>3432.2</v>
      </c>
    </row>
    <row r="986" spans="1:5" x14ac:dyDescent="0.25">
      <c r="A986" s="53"/>
      <c r="B986" s="54" t="s">
        <v>563</v>
      </c>
      <c r="C986" s="64"/>
      <c r="D986" s="64"/>
      <c r="E986" s="78"/>
    </row>
    <row r="987" spans="1:5" x14ac:dyDescent="0.25">
      <c r="A987" s="50">
        <v>44166</v>
      </c>
      <c r="B987" s="51" t="s">
        <v>381</v>
      </c>
      <c r="C987" s="63" t="s">
        <v>382</v>
      </c>
      <c r="D987" s="59" t="s">
        <v>416</v>
      </c>
      <c r="E987" s="77">
        <v>2403.14</v>
      </c>
    </row>
    <row r="988" spans="1:5" x14ac:dyDescent="0.25">
      <c r="A988" s="62" t="s">
        <v>358</v>
      </c>
      <c r="B988" s="63" t="s">
        <v>564</v>
      </c>
      <c r="C988" s="62" t="s">
        <v>358</v>
      </c>
      <c r="D988" s="51" t="s">
        <v>358</v>
      </c>
      <c r="E988" s="76"/>
    </row>
    <row r="989" spans="1:5" x14ac:dyDescent="0.25">
      <c r="A989" s="62" t="s">
        <v>358</v>
      </c>
      <c r="B989" s="63" t="s">
        <v>385</v>
      </c>
      <c r="C989" s="62" t="s">
        <v>358</v>
      </c>
      <c r="D989" s="51" t="s">
        <v>358</v>
      </c>
      <c r="E989" s="76">
        <v>147.93</v>
      </c>
    </row>
    <row r="990" spans="1:5" x14ac:dyDescent="0.25">
      <c r="A990" s="62" t="s">
        <v>358</v>
      </c>
      <c r="B990" s="63" t="s">
        <v>386</v>
      </c>
      <c r="C990" s="62" t="s">
        <v>358</v>
      </c>
      <c r="D990" s="51" t="s">
        <v>358</v>
      </c>
      <c r="E990" s="76">
        <v>147.93</v>
      </c>
    </row>
    <row r="991" spans="1:5" x14ac:dyDescent="0.25">
      <c r="A991" s="50">
        <v>44198</v>
      </c>
      <c r="B991" s="51" t="s">
        <v>381</v>
      </c>
      <c r="C991" s="63" t="s">
        <v>382</v>
      </c>
      <c r="D991" s="59" t="s">
        <v>428</v>
      </c>
      <c r="E991" s="77">
        <v>1534</v>
      </c>
    </row>
    <row r="992" spans="1:5" x14ac:dyDescent="0.25">
      <c r="A992" s="62" t="s">
        <v>358</v>
      </c>
      <c r="B992" s="63" t="s">
        <v>564</v>
      </c>
      <c r="C992" s="62" t="s">
        <v>358</v>
      </c>
      <c r="D992" s="51" t="s">
        <v>358</v>
      </c>
      <c r="E992" s="76"/>
    </row>
    <row r="993" spans="1:5" x14ac:dyDescent="0.25">
      <c r="A993" s="62" t="s">
        <v>358</v>
      </c>
      <c r="B993" s="63" t="s">
        <v>385</v>
      </c>
      <c r="C993" s="62" t="s">
        <v>358</v>
      </c>
      <c r="D993" s="51" t="s">
        <v>358</v>
      </c>
      <c r="E993" s="76">
        <v>112.14</v>
      </c>
    </row>
    <row r="994" spans="1:5" x14ac:dyDescent="0.25">
      <c r="A994" s="62" t="s">
        <v>358</v>
      </c>
      <c r="B994" s="63" t="s">
        <v>386</v>
      </c>
      <c r="C994" s="62" t="s">
        <v>358</v>
      </c>
      <c r="D994" s="51" t="s">
        <v>358</v>
      </c>
      <c r="E994" s="76">
        <v>112.14</v>
      </c>
    </row>
    <row r="995" spans="1:5" x14ac:dyDescent="0.25">
      <c r="A995" s="62" t="s">
        <v>358</v>
      </c>
      <c r="B995" s="63" t="s">
        <v>565</v>
      </c>
      <c r="C995" s="62" t="s">
        <v>358</v>
      </c>
      <c r="D995" s="51" t="s">
        <v>358</v>
      </c>
      <c r="E995" s="76"/>
    </row>
    <row r="996" spans="1:5" x14ac:dyDescent="0.25">
      <c r="A996" s="53"/>
      <c r="B996" s="54" t="s">
        <v>566</v>
      </c>
      <c r="C996" s="64"/>
      <c r="D996" s="64"/>
      <c r="E996" s="78"/>
    </row>
    <row r="997" spans="1:5" x14ac:dyDescent="0.25">
      <c r="A997" s="50">
        <v>44198</v>
      </c>
      <c r="B997" s="51" t="s">
        <v>381</v>
      </c>
      <c r="C997" s="63" t="s">
        <v>382</v>
      </c>
      <c r="D997" s="59" t="s">
        <v>430</v>
      </c>
      <c r="E997" s="77">
        <v>6497</v>
      </c>
    </row>
    <row r="998" spans="1:5" x14ac:dyDescent="0.25">
      <c r="A998" s="62" t="s">
        <v>358</v>
      </c>
      <c r="B998" s="63" t="s">
        <v>564</v>
      </c>
      <c r="C998" s="62" t="s">
        <v>358</v>
      </c>
      <c r="D998" s="51" t="s">
        <v>358</v>
      </c>
      <c r="E998" s="76"/>
    </row>
    <row r="999" spans="1:5" x14ac:dyDescent="0.25">
      <c r="A999" s="62" t="s">
        <v>358</v>
      </c>
      <c r="B999" s="63" t="s">
        <v>386</v>
      </c>
      <c r="C999" s="62" t="s">
        <v>358</v>
      </c>
      <c r="D999" s="51" t="s">
        <v>358</v>
      </c>
      <c r="E999" s="76">
        <v>457.47</v>
      </c>
    </row>
    <row r="1000" spans="1:5" x14ac:dyDescent="0.25">
      <c r="A1000" s="62" t="s">
        <v>358</v>
      </c>
      <c r="B1000" s="63" t="s">
        <v>385</v>
      </c>
      <c r="C1000" s="62" t="s">
        <v>358</v>
      </c>
      <c r="D1000" s="51" t="s">
        <v>358</v>
      </c>
      <c r="E1000" s="76">
        <v>457.47</v>
      </c>
    </row>
    <row r="1001" spans="1:5" x14ac:dyDescent="0.25">
      <c r="A1001" s="62" t="s">
        <v>358</v>
      </c>
      <c r="B1001" s="63" t="s">
        <v>565</v>
      </c>
      <c r="C1001" s="62" t="s">
        <v>358</v>
      </c>
      <c r="D1001" s="51" t="s">
        <v>358</v>
      </c>
      <c r="E1001" s="76">
        <v>0.06</v>
      </c>
    </row>
    <row r="1002" spans="1:5" x14ac:dyDescent="0.25">
      <c r="A1002" s="53"/>
      <c r="B1002" s="54" t="s">
        <v>567</v>
      </c>
      <c r="C1002" s="64"/>
      <c r="D1002" s="64"/>
      <c r="E1002" s="78"/>
    </row>
    <row r="1003" spans="1:5" x14ac:dyDescent="0.25">
      <c r="A1003" s="50">
        <v>44206</v>
      </c>
      <c r="B1003" s="51" t="s">
        <v>381</v>
      </c>
      <c r="C1003" s="63" t="s">
        <v>382</v>
      </c>
      <c r="D1003" s="59" t="s">
        <v>432</v>
      </c>
      <c r="E1003" s="77">
        <v>1677</v>
      </c>
    </row>
    <row r="1004" spans="1:5" x14ac:dyDescent="0.25">
      <c r="A1004" s="62" t="s">
        <v>358</v>
      </c>
      <c r="B1004" s="63" t="s">
        <v>564</v>
      </c>
      <c r="C1004" s="62" t="s">
        <v>358</v>
      </c>
      <c r="D1004" s="51" t="s">
        <v>358</v>
      </c>
      <c r="E1004" s="76"/>
    </row>
    <row r="1005" spans="1:5" x14ac:dyDescent="0.25">
      <c r="A1005" s="62" t="s">
        <v>358</v>
      </c>
      <c r="B1005" s="63" t="s">
        <v>386</v>
      </c>
      <c r="C1005" s="62" t="s">
        <v>358</v>
      </c>
      <c r="D1005" s="51" t="s">
        <v>358</v>
      </c>
      <c r="E1005" s="76">
        <v>111.57</v>
      </c>
    </row>
    <row r="1006" spans="1:5" x14ac:dyDescent="0.25">
      <c r="A1006" s="62" t="s">
        <v>358</v>
      </c>
      <c r="B1006" s="63" t="s">
        <v>385</v>
      </c>
      <c r="C1006" s="62" t="s">
        <v>358</v>
      </c>
      <c r="D1006" s="51" t="s">
        <v>358</v>
      </c>
      <c r="E1006" s="76">
        <v>111.57</v>
      </c>
    </row>
    <row r="1007" spans="1:5" x14ac:dyDescent="0.25">
      <c r="A1007" s="62" t="s">
        <v>358</v>
      </c>
      <c r="B1007" s="63" t="s">
        <v>565</v>
      </c>
      <c r="C1007" s="62" t="s">
        <v>358</v>
      </c>
      <c r="D1007" s="51" t="s">
        <v>358</v>
      </c>
      <c r="E1007" s="76"/>
    </row>
    <row r="1008" spans="1:5" x14ac:dyDescent="0.25">
      <c r="A1008" s="53"/>
      <c r="B1008" s="54" t="s">
        <v>387</v>
      </c>
      <c r="C1008" s="64"/>
      <c r="D1008" s="64"/>
      <c r="E1008" s="78"/>
    </row>
    <row r="1009" spans="1:5" x14ac:dyDescent="0.25">
      <c r="A1009" s="50">
        <v>44206</v>
      </c>
      <c r="B1009" s="51" t="s">
        <v>381</v>
      </c>
      <c r="C1009" s="63" t="s">
        <v>382</v>
      </c>
      <c r="D1009" s="59" t="s">
        <v>433</v>
      </c>
      <c r="E1009" s="77">
        <v>8500</v>
      </c>
    </row>
    <row r="1010" spans="1:5" x14ac:dyDescent="0.25">
      <c r="A1010" s="62" t="s">
        <v>358</v>
      </c>
      <c r="B1010" s="63" t="s">
        <v>559</v>
      </c>
      <c r="C1010" s="62" t="s">
        <v>358</v>
      </c>
      <c r="D1010" s="51" t="s">
        <v>358</v>
      </c>
      <c r="E1010" s="76"/>
    </row>
    <row r="1011" spans="1:5" x14ac:dyDescent="0.25">
      <c r="A1011" s="62" t="s">
        <v>358</v>
      </c>
      <c r="B1011" s="63" t="s">
        <v>386</v>
      </c>
      <c r="C1011" s="62" t="s">
        <v>358</v>
      </c>
      <c r="D1011" s="51" t="s">
        <v>358</v>
      </c>
      <c r="E1011" s="76">
        <v>765</v>
      </c>
    </row>
    <row r="1012" spans="1:5" x14ac:dyDescent="0.25">
      <c r="A1012" s="62" t="s">
        <v>358</v>
      </c>
      <c r="B1012" s="63" t="s">
        <v>385</v>
      </c>
      <c r="C1012" s="62" t="s">
        <v>358</v>
      </c>
      <c r="D1012" s="51" t="s">
        <v>358</v>
      </c>
      <c r="E1012" s="76">
        <v>765</v>
      </c>
    </row>
    <row r="1013" spans="1:5" x14ac:dyDescent="0.25">
      <c r="A1013" s="53"/>
      <c r="B1013" s="54" t="s">
        <v>568</v>
      </c>
      <c r="C1013" s="64"/>
      <c r="D1013" s="64"/>
      <c r="E1013" s="78"/>
    </row>
    <row r="1014" spans="1:5" x14ac:dyDescent="0.25">
      <c r="A1014" s="50">
        <v>44227</v>
      </c>
      <c r="B1014" s="51" t="s">
        <v>381</v>
      </c>
      <c r="C1014" s="63" t="s">
        <v>382</v>
      </c>
      <c r="D1014" s="59" t="s">
        <v>435</v>
      </c>
      <c r="E1014" s="77">
        <v>4245</v>
      </c>
    </row>
    <row r="1015" spans="1:5" x14ac:dyDescent="0.25">
      <c r="A1015" s="62" t="s">
        <v>358</v>
      </c>
      <c r="B1015" s="63" t="s">
        <v>564</v>
      </c>
      <c r="C1015" s="62" t="s">
        <v>358</v>
      </c>
      <c r="D1015" s="51" t="s">
        <v>358</v>
      </c>
      <c r="E1015" s="76"/>
    </row>
    <row r="1016" spans="1:5" x14ac:dyDescent="0.25">
      <c r="A1016" s="62" t="s">
        <v>358</v>
      </c>
      <c r="B1016" s="63" t="s">
        <v>385</v>
      </c>
      <c r="C1016" s="62" t="s">
        <v>358</v>
      </c>
      <c r="D1016" s="51" t="s">
        <v>358</v>
      </c>
      <c r="E1016" s="76">
        <v>278.25</v>
      </c>
    </row>
    <row r="1017" spans="1:5" x14ac:dyDescent="0.25">
      <c r="A1017" s="62" t="s">
        <v>358</v>
      </c>
      <c r="B1017" s="63" t="s">
        <v>386</v>
      </c>
      <c r="C1017" s="62" t="s">
        <v>358</v>
      </c>
      <c r="D1017" s="51" t="s">
        <v>358</v>
      </c>
      <c r="E1017" s="76">
        <v>278.25</v>
      </c>
    </row>
    <row r="1018" spans="1:5" x14ac:dyDescent="0.25">
      <c r="A1018" s="62" t="s">
        <v>358</v>
      </c>
      <c r="B1018" s="63" t="s">
        <v>565</v>
      </c>
      <c r="C1018" s="62" t="s">
        <v>358</v>
      </c>
      <c r="D1018" s="51" t="s">
        <v>358</v>
      </c>
      <c r="E1018" s="76">
        <v>0.5</v>
      </c>
    </row>
    <row r="1019" spans="1:5" x14ac:dyDescent="0.25">
      <c r="A1019" s="53"/>
      <c r="B1019" s="54" t="s">
        <v>560</v>
      </c>
      <c r="C1019" s="64"/>
      <c r="D1019" s="64"/>
      <c r="E1019" s="78"/>
    </row>
    <row r="1020" spans="1:5" x14ac:dyDescent="0.25">
      <c r="A1020" s="50">
        <v>44228</v>
      </c>
      <c r="B1020" s="51" t="s">
        <v>381</v>
      </c>
      <c r="C1020" s="63" t="s">
        <v>382</v>
      </c>
      <c r="D1020" s="59" t="s">
        <v>436</v>
      </c>
      <c r="E1020" s="77">
        <v>10800</v>
      </c>
    </row>
    <row r="1021" spans="1:5" x14ac:dyDescent="0.25">
      <c r="A1021" s="62" t="s">
        <v>358</v>
      </c>
      <c r="B1021" s="63" t="s">
        <v>569</v>
      </c>
      <c r="C1021" s="62" t="s">
        <v>358</v>
      </c>
      <c r="D1021" s="51" t="s">
        <v>358</v>
      </c>
      <c r="E1021" s="76"/>
    </row>
    <row r="1022" spans="1:5" x14ac:dyDescent="0.25">
      <c r="A1022" s="62" t="s">
        <v>358</v>
      </c>
      <c r="B1022" s="63" t="s">
        <v>385</v>
      </c>
      <c r="C1022" s="62" t="s">
        <v>358</v>
      </c>
      <c r="D1022" s="51" t="s">
        <v>358</v>
      </c>
      <c r="E1022" s="76">
        <v>972</v>
      </c>
    </row>
    <row r="1023" spans="1:5" x14ac:dyDescent="0.25">
      <c r="A1023" s="62" t="s">
        <v>358</v>
      </c>
      <c r="B1023" s="63" t="s">
        <v>386</v>
      </c>
      <c r="C1023" s="62" t="s">
        <v>358</v>
      </c>
      <c r="D1023" s="51" t="s">
        <v>358</v>
      </c>
      <c r="E1023" s="76">
        <v>972</v>
      </c>
    </row>
    <row r="1024" spans="1:5" x14ac:dyDescent="0.25">
      <c r="A1024" s="53"/>
      <c r="B1024" s="54" t="s">
        <v>570</v>
      </c>
      <c r="C1024" s="64"/>
      <c r="D1024" s="64"/>
      <c r="E1024" s="78"/>
    </row>
    <row r="1025" spans="1:5" x14ac:dyDescent="0.25">
      <c r="A1025" s="50">
        <v>44240</v>
      </c>
      <c r="B1025" s="51" t="s">
        <v>381</v>
      </c>
      <c r="C1025" s="63" t="s">
        <v>382</v>
      </c>
      <c r="D1025" s="59" t="s">
        <v>443</v>
      </c>
      <c r="E1025" s="77">
        <v>3650</v>
      </c>
    </row>
    <row r="1026" spans="1:5" x14ac:dyDescent="0.25">
      <c r="A1026" s="62" t="s">
        <v>358</v>
      </c>
      <c r="B1026" s="63" t="s">
        <v>559</v>
      </c>
      <c r="C1026" s="62" t="s">
        <v>358</v>
      </c>
      <c r="D1026" s="51" t="s">
        <v>358</v>
      </c>
      <c r="E1026" s="76"/>
    </row>
    <row r="1027" spans="1:5" x14ac:dyDescent="0.25">
      <c r="A1027" s="62" t="s">
        <v>358</v>
      </c>
      <c r="B1027" s="63" t="s">
        <v>385</v>
      </c>
      <c r="C1027" s="62" t="s">
        <v>358</v>
      </c>
      <c r="D1027" s="51" t="s">
        <v>358</v>
      </c>
      <c r="E1027" s="76">
        <v>328.5</v>
      </c>
    </row>
    <row r="1028" spans="1:5" x14ac:dyDescent="0.25">
      <c r="A1028" s="62" t="s">
        <v>358</v>
      </c>
      <c r="B1028" s="63" t="s">
        <v>386</v>
      </c>
      <c r="C1028" s="62" t="s">
        <v>358</v>
      </c>
      <c r="D1028" s="51" t="s">
        <v>358</v>
      </c>
      <c r="E1028" s="76">
        <v>328.5</v>
      </c>
    </row>
    <row r="1029" spans="1:5" x14ac:dyDescent="0.25">
      <c r="A1029" s="53"/>
      <c r="B1029" s="54" t="s">
        <v>571</v>
      </c>
      <c r="C1029" s="64"/>
      <c r="D1029" s="64"/>
      <c r="E1029" s="78"/>
    </row>
    <row r="1030" spans="1:5" x14ac:dyDescent="0.25">
      <c r="A1030" s="50">
        <v>44249</v>
      </c>
      <c r="B1030" s="51" t="s">
        <v>381</v>
      </c>
      <c r="C1030" s="63" t="s">
        <v>382</v>
      </c>
      <c r="D1030" s="59" t="s">
        <v>445</v>
      </c>
      <c r="E1030" s="77">
        <v>7300</v>
      </c>
    </row>
    <row r="1031" spans="1:5" x14ac:dyDescent="0.25">
      <c r="A1031" s="62" t="s">
        <v>358</v>
      </c>
      <c r="B1031" s="63" t="s">
        <v>559</v>
      </c>
      <c r="C1031" s="62" t="s">
        <v>358</v>
      </c>
      <c r="D1031" s="51" t="s">
        <v>358</v>
      </c>
      <c r="E1031" s="76"/>
    </row>
    <row r="1032" spans="1:5" x14ac:dyDescent="0.25">
      <c r="A1032" s="62" t="s">
        <v>358</v>
      </c>
      <c r="B1032" s="63" t="s">
        <v>386</v>
      </c>
      <c r="C1032" s="62" t="s">
        <v>358</v>
      </c>
      <c r="D1032" s="51" t="s">
        <v>358</v>
      </c>
      <c r="E1032" s="76">
        <v>657</v>
      </c>
    </row>
    <row r="1033" spans="1:5" x14ac:dyDescent="0.25">
      <c r="A1033" s="62" t="s">
        <v>358</v>
      </c>
      <c r="B1033" s="63" t="s">
        <v>385</v>
      </c>
      <c r="C1033" s="62" t="s">
        <v>358</v>
      </c>
      <c r="D1033" s="51" t="s">
        <v>358</v>
      </c>
      <c r="E1033" s="76">
        <v>657</v>
      </c>
    </row>
    <row r="1034" spans="1:5" x14ac:dyDescent="0.25">
      <c r="A1034" s="53"/>
      <c r="B1034" s="54" t="s">
        <v>387</v>
      </c>
      <c r="C1034" s="64"/>
      <c r="D1034" s="64"/>
      <c r="E1034" s="78"/>
    </row>
    <row r="1035" spans="1:5" x14ac:dyDescent="0.25">
      <c r="A1035" s="50">
        <v>44257</v>
      </c>
      <c r="B1035" s="51" t="s">
        <v>381</v>
      </c>
      <c r="C1035" s="63" t="s">
        <v>382</v>
      </c>
      <c r="D1035" s="59" t="s">
        <v>455</v>
      </c>
      <c r="E1035" s="77">
        <v>5480</v>
      </c>
    </row>
    <row r="1036" spans="1:5" x14ac:dyDescent="0.25">
      <c r="A1036" s="62" t="s">
        <v>358</v>
      </c>
      <c r="B1036" s="63" t="s">
        <v>564</v>
      </c>
      <c r="C1036" s="62" t="s">
        <v>358</v>
      </c>
      <c r="D1036" s="51" t="s">
        <v>358</v>
      </c>
      <c r="E1036" s="76"/>
    </row>
    <row r="1037" spans="1:5" x14ac:dyDescent="0.25">
      <c r="A1037" s="62" t="s">
        <v>358</v>
      </c>
      <c r="B1037" s="63" t="s">
        <v>385</v>
      </c>
      <c r="C1037" s="62" t="s">
        <v>358</v>
      </c>
      <c r="D1037" s="51" t="s">
        <v>358</v>
      </c>
      <c r="E1037" s="76">
        <v>198.9</v>
      </c>
    </row>
    <row r="1038" spans="1:5" x14ac:dyDescent="0.25">
      <c r="A1038" s="62" t="s">
        <v>358</v>
      </c>
      <c r="B1038" s="63" t="s">
        <v>386</v>
      </c>
      <c r="C1038" s="62" t="s">
        <v>358</v>
      </c>
      <c r="D1038" s="51" t="s">
        <v>358</v>
      </c>
      <c r="E1038" s="76">
        <v>198.9</v>
      </c>
    </row>
    <row r="1039" spans="1:5" x14ac:dyDescent="0.25">
      <c r="A1039" s="62" t="s">
        <v>358</v>
      </c>
      <c r="B1039" s="63" t="s">
        <v>572</v>
      </c>
      <c r="C1039" s="62" t="s">
        <v>358</v>
      </c>
      <c r="D1039" s="51" t="s">
        <v>358</v>
      </c>
      <c r="E1039" s="76">
        <v>196.2</v>
      </c>
    </row>
    <row r="1040" spans="1:5" x14ac:dyDescent="0.25">
      <c r="A1040" s="62" t="s">
        <v>358</v>
      </c>
      <c r="B1040" s="63" t="s">
        <v>573</v>
      </c>
      <c r="C1040" s="62" t="s">
        <v>358</v>
      </c>
      <c r="D1040" s="51" t="s">
        <v>358</v>
      </c>
      <c r="E1040" s="76">
        <v>196.2</v>
      </c>
    </row>
    <row r="1041" spans="1:5" x14ac:dyDescent="0.25">
      <c r="A1041" s="62" t="s">
        <v>358</v>
      </c>
      <c r="B1041" s="63" t="s">
        <v>565</v>
      </c>
      <c r="C1041" s="62" t="s">
        <v>358</v>
      </c>
      <c r="D1041" s="51" t="s">
        <v>358</v>
      </c>
      <c r="E1041" s="76"/>
    </row>
    <row r="1042" spans="1:5" x14ac:dyDescent="0.25">
      <c r="A1042" s="53"/>
      <c r="B1042" s="54" t="s">
        <v>574</v>
      </c>
      <c r="C1042" s="64"/>
      <c r="D1042" s="64"/>
      <c r="E1042" s="78"/>
    </row>
    <row r="1043" spans="1:5" x14ac:dyDescent="0.25">
      <c r="A1043" s="50">
        <v>44286</v>
      </c>
      <c r="B1043" s="51" t="s">
        <v>381</v>
      </c>
      <c r="C1043" s="63" t="s">
        <v>382</v>
      </c>
      <c r="D1043" s="59" t="s">
        <v>466</v>
      </c>
      <c r="E1043" s="77">
        <v>6924</v>
      </c>
    </row>
    <row r="1044" spans="1:5" x14ac:dyDescent="0.25">
      <c r="A1044" s="62" t="s">
        <v>358</v>
      </c>
      <c r="B1044" s="63" t="s">
        <v>564</v>
      </c>
      <c r="C1044" s="62" t="s">
        <v>358</v>
      </c>
      <c r="D1044" s="51" t="s">
        <v>358</v>
      </c>
      <c r="E1044" s="76"/>
    </row>
    <row r="1045" spans="1:5" x14ac:dyDescent="0.25">
      <c r="A1045" s="62" t="s">
        <v>358</v>
      </c>
      <c r="B1045" s="63" t="s">
        <v>573</v>
      </c>
      <c r="C1045" s="62" t="s">
        <v>358</v>
      </c>
      <c r="D1045" s="51" t="s">
        <v>358</v>
      </c>
      <c r="E1045" s="76">
        <v>351.24</v>
      </c>
    </row>
    <row r="1046" spans="1:5" x14ac:dyDescent="0.25">
      <c r="A1046" s="62" t="s">
        <v>358</v>
      </c>
      <c r="B1046" s="63" t="s">
        <v>572</v>
      </c>
      <c r="C1046" s="62" t="s">
        <v>358</v>
      </c>
      <c r="D1046" s="51" t="s">
        <v>358</v>
      </c>
      <c r="E1046" s="76">
        <v>351.24</v>
      </c>
    </row>
    <row r="1047" spans="1:5" x14ac:dyDescent="0.25">
      <c r="A1047" s="62" t="s">
        <v>358</v>
      </c>
      <c r="B1047" s="63" t="s">
        <v>386</v>
      </c>
      <c r="C1047" s="62" t="s">
        <v>358</v>
      </c>
      <c r="D1047" s="51" t="s">
        <v>358</v>
      </c>
      <c r="E1047" s="76">
        <v>96.3</v>
      </c>
    </row>
    <row r="1048" spans="1:5" x14ac:dyDescent="0.25">
      <c r="A1048" s="62" t="s">
        <v>358</v>
      </c>
      <c r="B1048" s="63" t="s">
        <v>385</v>
      </c>
      <c r="C1048" s="62" t="s">
        <v>358</v>
      </c>
      <c r="D1048" s="51" t="s">
        <v>358</v>
      </c>
      <c r="E1048" s="76">
        <v>96.3</v>
      </c>
    </row>
    <row r="1049" spans="1:5" x14ac:dyDescent="0.25">
      <c r="A1049" s="62" t="s">
        <v>358</v>
      </c>
      <c r="B1049" s="63" t="s">
        <v>565</v>
      </c>
      <c r="C1049" s="62" t="s">
        <v>358</v>
      </c>
      <c r="D1049" s="51" t="s">
        <v>358</v>
      </c>
      <c r="E1049" s="76"/>
    </row>
    <row r="1050" spans="1:5" x14ac:dyDescent="0.25">
      <c r="A1050" s="53"/>
      <c r="B1050" s="54" t="s">
        <v>575</v>
      </c>
      <c r="C1050" s="64"/>
      <c r="D1050" s="64"/>
      <c r="E1050" s="78"/>
    </row>
    <row r="1051" spans="1:5" x14ac:dyDescent="0.25">
      <c r="A1051" s="50">
        <v>44351</v>
      </c>
      <c r="B1051" s="51" t="s">
        <v>381</v>
      </c>
      <c r="C1051" s="63" t="s">
        <v>382</v>
      </c>
      <c r="D1051" s="59" t="s">
        <v>413</v>
      </c>
      <c r="E1051" s="77">
        <v>10000</v>
      </c>
    </row>
    <row r="1052" spans="1:5" x14ac:dyDescent="0.25">
      <c r="A1052" s="62" t="s">
        <v>358</v>
      </c>
      <c r="B1052" s="63" t="s">
        <v>569</v>
      </c>
      <c r="C1052" s="62" t="s">
        <v>358</v>
      </c>
      <c r="D1052" s="51" t="s">
        <v>358</v>
      </c>
      <c r="E1052" s="76"/>
    </row>
    <row r="1053" spans="1:5" x14ac:dyDescent="0.25">
      <c r="A1053" s="62" t="s">
        <v>358</v>
      </c>
      <c r="B1053" s="63" t="s">
        <v>386</v>
      </c>
      <c r="C1053" s="62" t="s">
        <v>358</v>
      </c>
      <c r="D1053" s="51" t="s">
        <v>358</v>
      </c>
      <c r="E1053" s="76">
        <v>900</v>
      </c>
    </row>
    <row r="1054" spans="1:5" x14ac:dyDescent="0.25">
      <c r="A1054" s="62" t="s">
        <v>358</v>
      </c>
      <c r="B1054" s="63" t="s">
        <v>385</v>
      </c>
      <c r="C1054" s="62" t="s">
        <v>358</v>
      </c>
      <c r="D1054" s="51" t="s">
        <v>358</v>
      </c>
      <c r="E1054" s="76">
        <v>900</v>
      </c>
    </row>
    <row r="1055" spans="1:5" x14ac:dyDescent="0.25">
      <c r="A1055" s="53"/>
      <c r="B1055" s="54" t="s">
        <v>574</v>
      </c>
      <c r="C1055" s="64"/>
      <c r="D1055" s="64"/>
      <c r="E1055" s="78"/>
    </row>
    <row r="1056" spans="1:5" x14ac:dyDescent="0.25">
      <c r="A1056" s="50">
        <v>44382</v>
      </c>
      <c r="B1056" s="51" t="s">
        <v>576</v>
      </c>
      <c r="C1056" s="63" t="s">
        <v>382</v>
      </c>
      <c r="D1056" s="59" t="s">
        <v>422</v>
      </c>
      <c r="E1056" s="77">
        <v>8110</v>
      </c>
    </row>
    <row r="1057" spans="1:5" x14ac:dyDescent="0.25">
      <c r="A1057" s="53"/>
      <c r="B1057" s="54" t="s">
        <v>387</v>
      </c>
      <c r="C1057" s="64"/>
      <c r="D1057" s="64"/>
      <c r="E1057" s="78"/>
    </row>
    <row r="1058" spans="1:5" x14ac:dyDescent="0.25">
      <c r="A1058" s="50">
        <v>44382</v>
      </c>
      <c r="B1058" s="51" t="s">
        <v>576</v>
      </c>
      <c r="C1058" s="63" t="s">
        <v>382</v>
      </c>
      <c r="D1058" s="59" t="s">
        <v>424</v>
      </c>
      <c r="E1058" s="77">
        <v>5585</v>
      </c>
    </row>
    <row r="1059" spans="1:5" x14ac:dyDescent="0.25">
      <c r="A1059" s="53"/>
      <c r="B1059" s="54" t="s">
        <v>387</v>
      </c>
      <c r="C1059" s="64"/>
      <c r="D1059" s="64"/>
      <c r="E1059" s="78"/>
    </row>
    <row r="1060" spans="1:5" x14ac:dyDescent="0.25">
      <c r="A1060" s="50">
        <v>44408</v>
      </c>
      <c r="B1060" s="51" t="s">
        <v>381</v>
      </c>
      <c r="C1060" s="63" t="s">
        <v>382</v>
      </c>
      <c r="D1060" s="59" t="s">
        <v>430</v>
      </c>
      <c r="E1060" s="77">
        <v>1073</v>
      </c>
    </row>
    <row r="1061" spans="1:5" x14ac:dyDescent="0.25">
      <c r="A1061" s="62" t="s">
        <v>358</v>
      </c>
      <c r="B1061" s="63" t="s">
        <v>564</v>
      </c>
      <c r="C1061" s="62" t="s">
        <v>358</v>
      </c>
      <c r="D1061" s="51" t="s">
        <v>358</v>
      </c>
      <c r="E1061" s="76"/>
    </row>
    <row r="1062" spans="1:5" x14ac:dyDescent="0.25">
      <c r="A1062" s="62" t="s">
        <v>358</v>
      </c>
      <c r="B1062" s="63" t="s">
        <v>573</v>
      </c>
      <c r="C1062" s="62" t="s">
        <v>358</v>
      </c>
      <c r="D1062" s="51" t="s">
        <v>358</v>
      </c>
      <c r="E1062" s="76">
        <v>73.680000000000007</v>
      </c>
    </row>
    <row r="1063" spans="1:5" x14ac:dyDescent="0.25">
      <c r="A1063" s="62" t="s">
        <v>358</v>
      </c>
      <c r="B1063" s="63" t="s">
        <v>577</v>
      </c>
      <c r="C1063" s="62" t="s">
        <v>358</v>
      </c>
      <c r="D1063" s="51" t="s">
        <v>358</v>
      </c>
      <c r="E1063" s="76">
        <v>73.680000000000007</v>
      </c>
    </row>
    <row r="1064" spans="1:5" x14ac:dyDescent="0.25">
      <c r="A1064" s="62" t="s">
        <v>358</v>
      </c>
      <c r="B1064" s="63" t="s">
        <v>565</v>
      </c>
      <c r="C1064" s="62" t="s">
        <v>358</v>
      </c>
      <c r="D1064" s="51" t="s">
        <v>358</v>
      </c>
      <c r="E1064" s="76"/>
    </row>
    <row r="1065" spans="1:5" x14ac:dyDescent="0.25">
      <c r="A1065" s="53"/>
      <c r="B1065" s="54" t="s">
        <v>387</v>
      </c>
      <c r="C1065" s="64"/>
      <c r="D1065" s="64"/>
      <c r="E1065" s="78"/>
    </row>
    <row r="1066" spans="1:5" x14ac:dyDescent="0.25">
      <c r="A1066" s="50">
        <v>44408</v>
      </c>
      <c r="B1066" s="51" t="s">
        <v>381</v>
      </c>
      <c r="C1066" s="63" t="s">
        <v>382</v>
      </c>
      <c r="D1066" s="59" t="s">
        <v>431</v>
      </c>
      <c r="E1066" s="77">
        <v>4536</v>
      </c>
    </row>
    <row r="1067" spans="1:5" x14ac:dyDescent="0.25">
      <c r="A1067" s="62" t="s">
        <v>358</v>
      </c>
      <c r="B1067" s="63" t="s">
        <v>564</v>
      </c>
      <c r="C1067" s="62" t="s">
        <v>358</v>
      </c>
      <c r="D1067" s="51" t="s">
        <v>358</v>
      </c>
      <c r="E1067" s="76"/>
    </row>
    <row r="1068" spans="1:5" x14ac:dyDescent="0.25">
      <c r="A1068" s="62" t="s">
        <v>358</v>
      </c>
      <c r="B1068" s="63" t="s">
        <v>385</v>
      </c>
      <c r="C1068" s="62" t="s">
        <v>358</v>
      </c>
      <c r="D1068" s="51" t="s">
        <v>358</v>
      </c>
      <c r="E1068" s="76">
        <v>289.64999999999998</v>
      </c>
    </row>
    <row r="1069" spans="1:5" x14ac:dyDescent="0.25">
      <c r="A1069" s="62" t="s">
        <v>358</v>
      </c>
      <c r="B1069" s="63" t="s">
        <v>386</v>
      </c>
      <c r="C1069" s="62" t="s">
        <v>358</v>
      </c>
      <c r="D1069" s="51" t="s">
        <v>358</v>
      </c>
      <c r="E1069" s="76">
        <v>289.35000000000002</v>
      </c>
    </row>
    <row r="1070" spans="1:5" x14ac:dyDescent="0.25">
      <c r="A1070" s="53"/>
      <c r="B1070" s="54" t="s">
        <v>387</v>
      </c>
      <c r="C1070" s="64"/>
      <c r="D1070" s="64"/>
      <c r="E1070" s="78"/>
    </row>
    <row r="1071" spans="1:5" x14ac:dyDescent="0.25">
      <c r="A1071" s="50">
        <v>44408</v>
      </c>
      <c r="B1071" s="51" t="s">
        <v>381</v>
      </c>
      <c r="C1071" s="63" t="s">
        <v>382</v>
      </c>
      <c r="D1071" s="59" t="s">
        <v>432</v>
      </c>
      <c r="E1071" s="77">
        <v>4745</v>
      </c>
    </row>
    <row r="1072" spans="1:5" x14ac:dyDescent="0.25">
      <c r="A1072" s="62" t="s">
        <v>358</v>
      </c>
      <c r="B1072" s="63" t="s">
        <v>564</v>
      </c>
      <c r="C1072" s="62" t="s">
        <v>358</v>
      </c>
      <c r="D1072" s="51" t="s">
        <v>358</v>
      </c>
      <c r="E1072" s="76"/>
    </row>
    <row r="1073" spans="1:5" x14ac:dyDescent="0.25">
      <c r="A1073" s="62" t="s">
        <v>358</v>
      </c>
      <c r="B1073" s="63" t="s">
        <v>386</v>
      </c>
      <c r="C1073" s="62" t="s">
        <v>358</v>
      </c>
      <c r="D1073" s="51" t="s">
        <v>358</v>
      </c>
      <c r="E1073" s="76">
        <v>318.14999999999998</v>
      </c>
    </row>
    <row r="1074" spans="1:5" x14ac:dyDescent="0.25">
      <c r="A1074" s="62" t="s">
        <v>358</v>
      </c>
      <c r="B1074" s="63" t="s">
        <v>385</v>
      </c>
      <c r="C1074" s="62" t="s">
        <v>358</v>
      </c>
      <c r="D1074" s="51" t="s">
        <v>358</v>
      </c>
      <c r="E1074" s="76">
        <v>318.14999999999998</v>
      </c>
    </row>
    <row r="1075" spans="1:5" x14ac:dyDescent="0.25">
      <c r="A1075" s="62" t="s">
        <v>358</v>
      </c>
      <c r="B1075" s="63" t="s">
        <v>565</v>
      </c>
      <c r="C1075" s="62" t="s">
        <v>358</v>
      </c>
      <c r="D1075" s="51" t="s">
        <v>358</v>
      </c>
      <c r="E1075" s="76"/>
    </row>
    <row r="1076" spans="1:5" x14ac:dyDescent="0.25">
      <c r="A1076" s="53"/>
      <c r="B1076" s="54" t="s">
        <v>387</v>
      </c>
      <c r="C1076" s="64"/>
      <c r="D1076" s="64"/>
      <c r="E1076" s="78"/>
    </row>
    <row r="1077" spans="1:5" x14ac:dyDescent="0.25">
      <c r="A1077" s="50">
        <v>44408</v>
      </c>
      <c r="B1077" s="51" t="s">
        <v>381</v>
      </c>
      <c r="C1077" s="63" t="s">
        <v>382</v>
      </c>
      <c r="D1077" s="59" t="s">
        <v>433</v>
      </c>
      <c r="E1077" s="77">
        <v>1402</v>
      </c>
    </row>
    <row r="1078" spans="1:5" x14ac:dyDescent="0.25">
      <c r="A1078" s="62" t="s">
        <v>358</v>
      </c>
      <c r="B1078" s="63" t="s">
        <v>564</v>
      </c>
      <c r="C1078" s="62" t="s">
        <v>358</v>
      </c>
      <c r="D1078" s="51" t="s">
        <v>358</v>
      </c>
      <c r="E1078" s="76"/>
    </row>
    <row r="1079" spans="1:5" x14ac:dyDescent="0.25">
      <c r="A1079" s="62" t="s">
        <v>358</v>
      </c>
      <c r="B1079" s="63" t="s">
        <v>385</v>
      </c>
      <c r="C1079" s="62" t="s">
        <v>358</v>
      </c>
      <c r="D1079" s="51" t="s">
        <v>358</v>
      </c>
      <c r="E1079" s="76">
        <v>86.37</v>
      </c>
    </row>
    <row r="1080" spans="1:5" x14ac:dyDescent="0.25">
      <c r="A1080" s="62" t="s">
        <v>358</v>
      </c>
      <c r="B1080" s="63" t="s">
        <v>386</v>
      </c>
      <c r="C1080" s="62" t="s">
        <v>358</v>
      </c>
      <c r="D1080" s="51" t="s">
        <v>358</v>
      </c>
      <c r="E1080" s="76">
        <v>86.37</v>
      </c>
    </row>
    <row r="1081" spans="1:5" x14ac:dyDescent="0.25">
      <c r="A1081" s="62" t="s">
        <v>358</v>
      </c>
      <c r="B1081" s="63" t="s">
        <v>565</v>
      </c>
      <c r="C1081" s="62" t="s">
        <v>358</v>
      </c>
      <c r="D1081" s="51" t="s">
        <v>358</v>
      </c>
      <c r="E1081" s="76">
        <v>0.26</v>
      </c>
    </row>
    <row r="1082" spans="1:5" x14ac:dyDescent="0.25">
      <c r="A1082" s="53"/>
      <c r="B1082" s="54" t="s">
        <v>387</v>
      </c>
      <c r="C1082" s="64"/>
      <c r="D1082" s="64"/>
      <c r="E1082" s="78"/>
    </row>
    <row r="1083" spans="1:5" x14ac:dyDescent="0.25">
      <c r="A1083" s="50">
        <v>44420</v>
      </c>
      <c r="B1083" s="51" t="s">
        <v>381</v>
      </c>
      <c r="C1083" s="63" t="s">
        <v>382</v>
      </c>
      <c r="D1083" s="59" t="s">
        <v>434</v>
      </c>
      <c r="E1083" s="77">
        <v>42402</v>
      </c>
    </row>
    <row r="1084" spans="1:5" x14ac:dyDescent="0.25">
      <c r="A1084" s="62" t="s">
        <v>358</v>
      </c>
      <c r="B1084" s="63" t="s">
        <v>578</v>
      </c>
      <c r="C1084" s="62" t="s">
        <v>358</v>
      </c>
      <c r="D1084" s="51" t="s">
        <v>358</v>
      </c>
      <c r="E1084" s="76"/>
    </row>
    <row r="1085" spans="1:5" x14ac:dyDescent="0.25">
      <c r="A1085" s="62" t="s">
        <v>358</v>
      </c>
      <c r="B1085" s="63" t="s">
        <v>385</v>
      </c>
      <c r="C1085" s="62" t="s">
        <v>358</v>
      </c>
      <c r="D1085" s="51" t="s">
        <v>358</v>
      </c>
      <c r="E1085" s="76">
        <v>3816.18</v>
      </c>
    </row>
    <row r="1086" spans="1:5" x14ac:dyDescent="0.25">
      <c r="A1086" s="62" t="s">
        <v>358</v>
      </c>
      <c r="B1086" s="63" t="s">
        <v>386</v>
      </c>
      <c r="C1086" s="62" t="s">
        <v>358</v>
      </c>
      <c r="D1086" s="51" t="s">
        <v>358</v>
      </c>
      <c r="E1086" s="76">
        <v>3816.18</v>
      </c>
    </row>
    <row r="1087" spans="1:5" x14ac:dyDescent="0.25">
      <c r="A1087" s="62" t="s">
        <v>358</v>
      </c>
      <c r="B1087" s="63" t="s">
        <v>565</v>
      </c>
      <c r="C1087" s="62" t="s">
        <v>358</v>
      </c>
      <c r="D1087" s="51" t="s">
        <v>358</v>
      </c>
      <c r="E1087" s="76"/>
    </row>
    <row r="1088" spans="1:5" x14ac:dyDescent="0.25">
      <c r="A1088" s="53"/>
      <c r="B1088" s="54" t="s">
        <v>387</v>
      </c>
      <c r="C1088" s="64"/>
      <c r="D1088" s="64"/>
      <c r="E1088" s="78"/>
    </row>
    <row r="1089" spans="1:5" x14ac:dyDescent="0.25">
      <c r="A1089" s="50">
        <v>44434</v>
      </c>
      <c r="B1089" s="51" t="s">
        <v>381</v>
      </c>
      <c r="C1089" s="63" t="s">
        <v>382</v>
      </c>
      <c r="D1089" s="59" t="s">
        <v>439</v>
      </c>
      <c r="E1089" s="77">
        <v>3000</v>
      </c>
    </row>
    <row r="1090" spans="1:5" x14ac:dyDescent="0.25">
      <c r="A1090" s="62" t="s">
        <v>358</v>
      </c>
      <c r="B1090" s="63" t="s">
        <v>384</v>
      </c>
      <c r="C1090" s="62" t="s">
        <v>358</v>
      </c>
      <c r="D1090" s="51" t="s">
        <v>358</v>
      </c>
      <c r="E1090" s="76"/>
    </row>
    <row r="1091" spans="1:5" x14ac:dyDescent="0.25">
      <c r="A1091" s="62" t="s">
        <v>358</v>
      </c>
      <c r="B1091" s="63" t="s">
        <v>385</v>
      </c>
      <c r="C1091" s="62" t="s">
        <v>358</v>
      </c>
      <c r="D1091" s="51" t="s">
        <v>358</v>
      </c>
      <c r="E1091" s="76">
        <v>270</v>
      </c>
    </row>
    <row r="1092" spans="1:5" x14ac:dyDescent="0.25">
      <c r="A1092" s="62" t="s">
        <v>358</v>
      </c>
      <c r="B1092" s="63" t="s">
        <v>386</v>
      </c>
      <c r="C1092" s="62" t="s">
        <v>358</v>
      </c>
      <c r="D1092" s="51" t="s">
        <v>358</v>
      </c>
      <c r="E1092" s="76">
        <v>270</v>
      </c>
    </row>
    <row r="1093" spans="1:5" x14ac:dyDescent="0.25">
      <c r="A1093" s="53"/>
      <c r="B1093" s="54" t="s">
        <v>579</v>
      </c>
      <c r="C1093" s="64"/>
      <c r="D1093" s="64"/>
      <c r="E1093" s="78"/>
    </row>
    <row r="1094" spans="1:5" x14ac:dyDescent="0.25">
      <c r="A1094" s="50">
        <v>44441</v>
      </c>
      <c r="B1094" s="51" t="s">
        <v>381</v>
      </c>
      <c r="C1094" s="63" t="s">
        <v>382</v>
      </c>
      <c r="D1094" s="59" t="s">
        <v>440</v>
      </c>
      <c r="E1094" s="77">
        <v>2551</v>
      </c>
    </row>
    <row r="1095" spans="1:5" x14ac:dyDescent="0.25">
      <c r="A1095" s="62" t="s">
        <v>358</v>
      </c>
      <c r="B1095" s="63" t="s">
        <v>564</v>
      </c>
      <c r="C1095" s="62" t="s">
        <v>358</v>
      </c>
      <c r="D1095" s="51" t="s">
        <v>358</v>
      </c>
      <c r="E1095" s="76"/>
    </row>
    <row r="1096" spans="1:5" x14ac:dyDescent="0.25">
      <c r="A1096" s="62" t="s">
        <v>358</v>
      </c>
      <c r="B1096" s="63" t="s">
        <v>385</v>
      </c>
      <c r="C1096" s="62" t="s">
        <v>358</v>
      </c>
      <c r="D1096" s="51" t="s">
        <v>358</v>
      </c>
      <c r="E1096" s="76">
        <v>190.86</v>
      </c>
    </row>
    <row r="1097" spans="1:5" x14ac:dyDescent="0.25">
      <c r="A1097" s="62" t="s">
        <v>358</v>
      </c>
      <c r="B1097" s="63" t="s">
        <v>386</v>
      </c>
      <c r="C1097" s="62" t="s">
        <v>358</v>
      </c>
      <c r="D1097" s="51" t="s">
        <v>358</v>
      </c>
      <c r="E1097" s="76">
        <v>190.86</v>
      </c>
    </row>
    <row r="1098" spans="1:5" x14ac:dyDescent="0.25">
      <c r="A1098" s="62" t="s">
        <v>358</v>
      </c>
      <c r="B1098" s="63" t="s">
        <v>565</v>
      </c>
      <c r="C1098" s="62" t="s">
        <v>358</v>
      </c>
      <c r="D1098" s="51" t="s">
        <v>358</v>
      </c>
      <c r="E1098" s="76">
        <v>0.28000000000000003</v>
      </c>
    </row>
    <row r="1099" spans="1:5" x14ac:dyDescent="0.25">
      <c r="A1099" s="53"/>
      <c r="B1099" s="54" t="s">
        <v>387</v>
      </c>
      <c r="C1099" s="64"/>
      <c r="D1099" s="64"/>
      <c r="E1099" s="78"/>
    </row>
    <row r="1100" spans="1:5" x14ac:dyDescent="0.25">
      <c r="A1100" s="50">
        <v>44456</v>
      </c>
      <c r="B1100" s="51" t="s">
        <v>381</v>
      </c>
      <c r="C1100" s="63" t="s">
        <v>382</v>
      </c>
      <c r="D1100" s="59" t="s">
        <v>446</v>
      </c>
      <c r="E1100" s="77">
        <v>42402</v>
      </c>
    </row>
    <row r="1101" spans="1:5" x14ac:dyDescent="0.25">
      <c r="A1101" s="62" t="s">
        <v>358</v>
      </c>
      <c r="B1101" s="63" t="s">
        <v>578</v>
      </c>
      <c r="C1101" s="62" t="s">
        <v>358</v>
      </c>
      <c r="D1101" s="51" t="s">
        <v>358</v>
      </c>
      <c r="E1101" s="76"/>
    </row>
    <row r="1102" spans="1:5" x14ac:dyDescent="0.25">
      <c r="A1102" s="62" t="s">
        <v>358</v>
      </c>
      <c r="B1102" s="63" t="s">
        <v>386</v>
      </c>
      <c r="C1102" s="62" t="s">
        <v>358</v>
      </c>
      <c r="D1102" s="51" t="s">
        <v>358</v>
      </c>
      <c r="E1102" s="76">
        <v>3816.18</v>
      </c>
    </row>
    <row r="1103" spans="1:5" x14ac:dyDescent="0.25">
      <c r="A1103" s="62" t="s">
        <v>358</v>
      </c>
      <c r="B1103" s="63" t="s">
        <v>385</v>
      </c>
      <c r="C1103" s="62" t="s">
        <v>358</v>
      </c>
      <c r="D1103" s="51" t="s">
        <v>358</v>
      </c>
      <c r="E1103" s="76">
        <v>3816.18</v>
      </c>
    </row>
    <row r="1104" spans="1:5" x14ac:dyDescent="0.25">
      <c r="A1104" s="62" t="s">
        <v>358</v>
      </c>
      <c r="B1104" s="63" t="s">
        <v>565</v>
      </c>
      <c r="C1104" s="62" t="s">
        <v>358</v>
      </c>
      <c r="D1104" s="51" t="s">
        <v>358</v>
      </c>
      <c r="E1104" s="76"/>
    </row>
    <row r="1105" spans="1:5" x14ac:dyDescent="0.25">
      <c r="A1105" s="53"/>
      <c r="B1105" s="54" t="s">
        <v>580</v>
      </c>
      <c r="C1105" s="64"/>
      <c r="D1105" s="64"/>
      <c r="E1105" s="78"/>
    </row>
    <row r="1106" spans="1:5" x14ac:dyDescent="0.25">
      <c r="A1106" s="50">
        <v>44476</v>
      </c>
      <c r="B1106" s="51" t="s">
        <v>381</v>
      </c>
      <c r="C1106" s="63" t="s">
        <v>382</v>
      </c>
      <c r="D1106" s="59" t="s">
        <v>447</v>
      </c>
      <c r="E1106" s="77">
        <v>84804</v>
      </c>
    </row>
    <row r="1107" spans="1:5" x14ac:dyDescent="0.25">
      <c r="A1107" s="62" t="s">
        <v>358</v>
      </c>
      <c r="B1107" s="63" t="s">
        <v>578</v>
      </c>
      <c r="C1107" s="62" t="s">
        <v>358</v>
      </c>
      <c r="D1107" s="51" t="s">
        <v>358</v>
      </c>
      <c r="E1107" s="76"/>
    </row>
    <row r="1108" spans="1:5" x14ac:dyDescent="0.25">
      <c r="A1108" s="62" t="s">
        <v>358</v>
      </c>
      <c r="B1108" s="63" t="s">
        <v>385</v>
      </c>
      <c r="C1108" s="62" t="s">
        <v>358</v>
      </c>
      <c r="D1108" s="51" t="s">
        <v>358</v>
      </c>
      <c r="E1108" s="76">
        <v>7632.36</v>
      </c>
    </row>
    <row r="1109" spans="1:5" x14ac:dyDescent="0.25">
      <c r="A1109" s="62" t="s">
        <v>358</v>
      </c>
      <c r="B1109" s="63" t="s">
        <v>386</v>
      </c>
      <c r="C1109" s="62" t="s">
        <v>358</v>
      </c>
      <c r="D1109" s="51" t="s">
        <v>358</v>
      </c>
      <c r="E1109" s="76">
        <v>7632.64</v>
      </c>
    </row>
    <row r="1110" spans="1:5" x14ac:dyDescent="0.25">
      <c r="A1110" s="53"/>
      <c r="B1110" s="54" t="s">
        <v>581</v>
      </c>
      <c r="C1110" s="64"/>
      <c r="D1110" s="64"/>
      <c r="E1110" s="78"/>
    </row>
    <row r="1111" spans="1:5" x14ac:dyDescent="0.25">
      <c r="A1111" s="50">
        <v>44501</v>
      </c>
      <c r="B1111" s="51" t="s">
        <v>381</v>
      </c>
      <c r="C1111" s="63" t="s">
        <v>382</v>
      </c>
      <c r="D1111" s="59" t="s">
        <v>454</v>
      </c>
      <c r="E1111" s="77">
        <v>6386</v>
      </c>
    </row>
    <row r="1112" spans="1:5" x14ac:dyDescent="0.25">
      <c r="A1112" s="62" t="s">
        <v>358</v>
      </c>
      <c r="B1112" s="63" t="s">
        <v>564</v>
      </c>
      <c r="C1112" s="62" t="s">
        <v>358</v>
      </c>
      <c r="D1112" s="51" t="s">
        <v>358</v>
      </c>
      <c r="E1112" s="76"/>
    </row>
    <row r="1113" spans="1:5" x14ac:dyDescent="0.25">
      <c r="A1113" s="62" t="s">
        <v>358</v>
      </c>
      <c r="B1113" s="63" t="s">
        <v>385</v>
      </c>
      <c r="C1113" s="62" t="s">
        <v>358</v>
      </c>
      <c r="D1113" s="51" t="s">
        <v>358</v>
      </c>
      <c r="E1113" s="76">
        <v>502.79</v>
      </c>
    </row>
    <row r="1114" spans="1:5" x14ac:dyDescent="0.25">
      <c r="A1114" s="62" t="s">
        <v>358</v>
      </c>
      <c r="B1114" s="63" t="s">
        <v>386</v>
      </c>
      <c r="C1114" s="62" t="s">
        <v>358</v>
      </c>
      <c r="D1114" s="51" t="s">
        <v>358</v>
      </c>
      <c r="E1114" s="76">
        <v>502.79</v>
      </c>
    </row>
    <row r="1115" spans="1:5" x14ac:dyDescent="0.25">
      <c r="A1115" s="62" t="s">
        <v>358</v>
      </c>
      <c r="B1115" s="63" t="s">
        <v>565</v>
      </c>
      <c r="C1115" s="62" t="s">
        <v>358</v>
      </c>
      <c r="D1115" s="51" t="s">
        <v>358</v>
      </c>
      <c r="E1115" s="76">
        <v>0.42</v>
      </c>
    </row>
    <row r="1116" spans="1:5" x14ac:dyDescent="0.25">
      <c r="A1116" s="53"/>
      <c r="B1116" s="54" t="s">
        <v>582</v>
      </c>
      <c r="C1116" s="64"/>
      <c r="D1116" s="64"/>
      <c r="E1116" s="78"/>
    </row>
    <row r="1117" spans="1:5" x14ac:dyDescent="0.25">
      <c r="A1117" s="50">
        <v>44501</v>
      </c>
      <c r="B1117" s="51" t="s">
        <v>381</v>
      </c>
      <c r="C1117" s="63" t="s">
        <v>382</v>
      </c>
      <c r="D1117" s="59" t="s">
        <v>455</v>
      </c>
      <c r="E1117" s="77">
        <v>4414</v>
      </c>
    </row>
    <row r="1118" spans="1:5" x14ac:dyDescent="0.25">
      <c r="A1118" s="62" t="s">
        <v>358</v>
      </c>
      <c r="B1118" s="63" t="s">
        <v>564</v>
      </c>
      <c r="C1118" s="62" t="s">
        <v>358</v>
      </c>
      <c r="D1118" s="51" t="s">
        <v>358</v>
      </c>
      <c r="E1118" s="76"/>
    </row>
    <row r="1119" spans="1:5" x14ac:dyDescent="0.25">
      <c r="A1119" s="62" t="s">
        <v>358</v>
      </c>
      <c r="B1119" s="63" t="s">
        <v>385</v>
      </c>
      <c r="C1119" s="62" t="s">
        <v>358</v>
      </c>
      <c r="D1119" s="51" t="s">
        <v>358</v>
      </c>
      <c r="E1119" s="76">
        <v>453.26</v>
      </c>
    </row>
    <row r="1120" spans="1:5" x14ac:dyDescent="0.25">
      <c r="A1120" s="62" t="s">
        <v>358</v>
      </c>
      <c r="B1120" s="63" t="s">
        <v>386</v>
      </c>
      <c r="C1120" s="62" t="s">
        <v>358</v>
      </c>
      <c r="D1120" s="51" t="s">
        <v>358</v>
      </c>
      <c r="E1120" s="76">
        <v>453.26</v>
      </c>
    </row>
    <row r="1121" spans="1:5" x14ac:dyDescent="0.25">
      <c r="A1121" s="62" t="s">
        <v>358</v>
      </c>
      <c r="B1121" s="63" t="s">
        <v>565</v>
      </c>
      <c r="C1121" s="62" t="s">
        <v>358</v>
      </c>
      <c r="D1121" s="51" t="s">
        <v>358</v>
      </c>
      <c r="E1121" s="76">
        <v>0.48</v>
      </c>
    </row>
    <row r="1122" spans="1:5" x14ac:dyDescent="0.25">
      <c r="A1122" s="53"/>
      <c r="B1122" s="54" t="s">
        <v>387</v>
      </c>
      <c r="C1122" s="64"/>
      <c r="D1122" s="64"/>
      <c r="E1122" s="78"/>
    </row>
    <row r="1123" spans="1:5" x14ac:dyDescent="0.25">
      <c r="A1123" s="50">
        <v>44517</v>
      </c>
      <c r="B1123" s="51" t="s">
        <v>381</v>
      </c>
      <c r="C1123" s="63" t="s">
        <v>382</v>
      </c>
      <c r="D1123" s="59" t="s">
        <v>456</v>
      </c>
      <c r="E1123" s="77">
        <v>84804</v>
      </c>
    </row>
    <row r="1124" spans="1:5" x14ac:dyDescent="0.25">
      <c r="A1124" s="62" t="s">
        <v>358</v>
      </c>
      <c r="B1124" s="63" t="s">
        <v>578</v>
      </c>
      <c r="C1124" s="62" t="s">
        <v>358</v>
      </c>
      <c r="D1124" s="51" t="s">
        <v>358</v>
      </c>
      <c r="E1124" s="76"/>
    </row>
    <row r="1125" spans="1:5" x14ac:dyDescent="0.25">
      <c r="A1125" s="62" t="s">
        <v>358</v>
      </c>
      <c r="B1125" s="63" t="s">
        <v>386</v>
      </c>
      <c r="C1125" s="62" t="s">
        <v>358</v>
      </c>
      <c r="D1125" s="51" t="s">
        <v>358</v>
      </c>
      <c r="E1125" s="76">
        <v>7632.36</v>
      </c>
    </row>
    <row r="1126" spans="1:5" x14ac:dyDescent="0.25">
      <c r="A1126" s="62" t="s">
        <v>358</v>
      </c>
      <c r="B1126" s="63" t="s">
        <v>385</v>
      </c>
      <c r="C1126" s="62" t="s">
        <v>358</v>
      </c>
      <c r="D1126" s="51" t="s">
        <v>358</v>
      </c>
      <c r="E1126" s="76">
        <v>7632.36</v>
      </c>
    </row>
    <row r="1127" spans="1:5" x14ac:dyDescent="0.25">
      <c r="A1127" s="62" t="s">
        <v>358</v>
      </c>
      <c r="B1127" s="63" t="s">
        <v>565</v>
      </c>
      <c r="C1127" s="62" t="s">
        <v>358</v>
      </c>
      <c r="D1127" s="51" t="s">
        <v>358</v>
      </c>
      <c r="E1127" s="76">
        <v>0.28000000000000003</v>
      </c>
    </row>
    <row r="1128" spans="1:5" x14ac:dyDescent="0.25">
      <c r="A1128" s="53"/>
      <c r="B1128" s="54" t="s">
        <v>583</v>
      </c>
      <c r="C1128" s="64"/>
      <c r="D1128" s="64"/>
      <c r="E1128" s="78"/>
    </row>
    <row r="1129" spans="1:5" x14ac:dyDescent="0.25">
      <c r="A1129" s="50">
        <v>44541</v>
      </c>
      <c r="B1129" s="51" t="s">
        <v>381</v>
      </c>
      <c r="C1129" s="63" t="s">
        <v>382</v>
      </c>
      <c r="D1129" s="59" t="s">
        <v>457</v>
      </c>
      <c r="E1129" s="77">
        <v>1440.67</v>
      </c>
    </row>
    <row r="1130" spans="1:5" x14ac:dyDescent="0.25">
      <c r="A1130" s="62" t="s">
        <v>358</v>
      </c>
      <c r="B1130" s="63" t="s">
        <v>536</v>
      </c>
      <c r="C1130" s="62" t="s">
        <v>358</v>
      </c>
      <c r="D1130" s="51" t="s">
        <v>358</v>
      </c>
      <c r="E1130" s="76"/>
    </row>
    <row r="1131" spans="1:5" x14ac:dyDescent="0.25">
      <c r="A1131" s="62" t="s">
        <v>358</v>
      </c>
      <c r="B1131" s="63" t="s">
        <v>385</v>
      </c>
      <c r="C1131" s="62" t="s">
        <v>358</v>
      </c>
      <c r="D1131" s="51" t="s">
        <v>358</v>
      </c>
      <c r="E1131" s="76">
        <v>129.66</v>
      </c>
    </row>
    <row r="1132" spans="1:5" x14ac:dyDescent="0.25">
      <c r="A1132" s="62" t="s">
        <v>358</v>
      </c>
      <c r="B1132" s="63" t="s">
        <v>386</v>
      </c>
      <c r="C1132" s="62" t="s">
        <v>358</v>
      </c>
      <c r="D1132" s="51" t="s">
        <v>358</v>
      </c>
      <c r="E1132" s="76">
        <v>129.66999999999999</v>
      </c>
    </row>
    <row r="1133" spans="1:5" x14ac:dyDescent="0.25">
      <c r="A1133" s="50">
        <v>44543</v>
      </c>
      <c r="B1133" s="51" t="s">
        <v>381</v>
      </c>
      <c r="C1133" s="63" t="s">
        <v>382</v>
      </c>
      <c r="D1133" s="59" t="s">
        <v>459</v>
      </c>
      <c r="E1133" s="77">
        <v>174906</v>
      </c>
    </row>
    <row r="1134" spans="1:5" x14ac:dyDescent="0.25">
      <c r="A1134" s="62" t="s">
        <v>358</v>
      </c>
      <c r="B1134" s="63" t="s">
        <v>587</v>
      </c>
      <c r="C1134" s="62" t="s">
        <v>358</v>
      </c>
      <c r="D1134" s="51" t="s">
        <v>358</v>
      </c>
      <c r="E1134" s="76"/>
    </row>
    <row r="1135" spans="1:5" x14ac:dyDescent="0.25">
      <c r="A1135" s="62" t="s">
        <v>358</v>
      </c>
      <c r="B1135" s="63" t="s">
        <v>385</v>
      </c>
      <c r="C1135" s="62" t="s">
        <v>358</v>
      </c>
      <c r="D1135" s="51" t="s">
        <v>358</v>
      </c>
      <c r="E1135" s="76">
        <v>15742</v>
      </c>
    </row>
    <row r="1136" spans="1:5" x14ac:dyDescent="0.25">
      <c r="A1136" s="62" t="s">
        <v>358</v>
      </c>
      <c r="B1136" s="63" t="s">
        <v>386</v>
      </c>
      <c r="C1136" s="62" t="s">
        <v>358</v>
      </c>
      <c r="D1136" s="51" t="s">
        <v>358</v>
      </c>
      <c r="E1136" s="76">
        <v>15742</v>
      </c>
    </row>
    <row r="1137" spans="1:5" x14ac:dyDescent="0.25">
      <c r="A1137" s="50">
        <v>44543</v>
      </c>
      <c r="B1137" s="51" t="s">
        <v>381</v>
      </c>
      <c r="C1137" s="63" t="s">
        <v>382</v>
      </c>
      <c r="D1137" s="59" t="s">
        <v>460</v>
      </c>
      <c r="E1137" s="77">
        <v>2201</v>
      </c>
    </row>
    <row r="1138" spans="1:5" x14ac:dyDescent="0.25">
      <c r="A1138" s="62" t="s">
        <v>358</v>
      </c>
      <c r="B1138" s="63" t="s">
        <v>578</v>
      </c>
      <c r="C1138" s="62" t="s">
        <v>358</v>
      </c>
      <c r="D1138" s="51" t="s">
        <v>358</v>
      </c>
      <c r="E1138" s="76"/>
    </row>
    <row r="1139" spans="1:5" x14ac:dyDescent="0.25">
      <c r="A1139" s="62" t="s">
        <v>358</v>
      </c>
      <c r="B1139" s="63" t="s">
        <v>385</v>
      </c>
      <c r="C1139" s="62" t="s">
        <v>358</v>
      </c>
      <c r="D1139" s="51" t="s">
        <v>358</v>
      </c>
      <c r="E1139" s="76">
        <v>198.09</v>
      </c>
    </row>
    <row r="1140" spans="1:5" x14ac:dyDescent="0.25">
      <c r="A1140" s="62" t="s">
        <v>358</v>
      </c>
      <c r="B1140" s="63" t="s">
        <v>386</v>
      </c>
      <c r="C1140" s="62" t="s">
        <v>358</v>
      </c>
      <c r="D1140" s="51" t="s">
        <v>358</v>
      </c>
      <c r="E1140" s="76">
        <v>198.09</v>
      </c>
    </row>
    <row r="1141" spans="1:5" x14ac:dyDescent="0.25">
      <c r="A1141" s="62" t="s">
        <v>358</v>
      </c>
      <c r="B1141" s="63" t="s">
        <v>565</v>
      </c>
      <c r="C1141" s="62" t="s">
        <v>358</v>
      </c>
      <c r="D1141" s="51" t="s">
        <v>358</v>
      </c>
      <c r="E1141" s="76"/>
    </row>
    <row r="1142" spans="1:5" x14ac:dyDescent="0.25">
      <c r="A1142" s="50">
        <v>44562</v>
      </c>
      <c r="B1142" s="51" t="s">
        <v>381</v>
      </c>
      <c r="C1142" s="63" t="s">
        <v>382</v>
      </c>
      <c r="D1142" s="59" t="s">
        <v>461</v>
      </c>
      <c r="E1142" s="77">
        <v>2490</v>
      </c>
    </row>
    <row r="1143" spans="1:5" x14ac:dyDescent="0.25">
      <c r="A1143" s="62" t="s">
        <v>358</v>
      </c>
      <c r="B1143" s="63" t="s">
        <v>588</v>
      </c>
      <c r="C1143" s="62" t="s">
        <v>358</v>
      </c>
      <c r="D1143" s="51" t="s">
        <v>358</v>
      </c>
      <c r="E1143" s="76"/>
    </row>
    <row r="1144" spans="1:5" x14ac:dyDescent="0.25">
      <c r="A1144" s="62" t="s">
        <v>358</v>
      </c>
      <c r="B1144" s="63" t="s">
        <v>385</v>
      </c>
      <c r="C1144" s="62" t="s">
        <v>358</v>
      </c>
      <c r="D1144" s="51" t="s">
        <v>358</v>
      </c>
      <c r="E1144" s="76">
        <v>224.1</v>
      </c>
    </row>
    <row r="1145" spans="1:5" x14ac:dyDescent="0.25">
      <c r="A1145" s="62" t="s">
        <v>358</v>
      </c>
      <c r="B1145" s="63" t="s">
        <v>386</v>
      </c>
      <c r="C1145" s="62" t="s">
        <v>358</v>
      </c>
      <c r="D1145" s="51" t="s">
        <v>358</v>
      </c>
      <c r="E1145" s="76">
        <v>224.1</v>
      </c>
    </row>
    <row r="1146" spans="1:5" x14ac:dyDescent="0.25">
      <c r="A1146" s="62" t="s">
        <v>358</v>
      </c>
      <c r="B1146" s="63" t="s">
        <v>565</v>
      </c>
      <c r="C1146" s="62" t="s">
        <v>358</v>
      </c>
      <c r="D1146" s="51" t="s">
        <v>358</v>
      </c>
      <c r="E1146" s="76"/>
    </row>
    <row r="1147" spans="1:5" x14ac:dyDescent="0.25">
      <c r="A1147" s="50">
        <v>44567</v>
      </c>
      <c r="B1147" s="51" t="s">
        <v>381</v>
      </c>
      <c r="C1147" s="63" t="s">
        <v>382</v>
      </c>
      <c r="D1147" s="59" t="s">
        <v>464</v>
      </c>
      <c r="E1147" s="77">
        <v>635881.36</v>
      </c>
    </row>
    <row r="1148" spans="1:5" x14ac:dyDescent="0.25">
      <c r="A1148" s="62" t="s">
        <v>358</v>
      </c>
      <c r="B1148" s="63" t="s">
        <v>419</v>
      </c>
      <c r="C1148" s="62" t="s">
        <v>358</v>
      </c>
      <c r="D1148" s="51" t="s">
        <v>358</v>
      </c>
      <c r="E1148" s="76"/>
    </row>
    <row r="1149" spans="1:5" x14ac:dyDescent="0.25">
      <c r="A1149" s="62" t="s">
        <v>358</v>
      </c>
      <c r="B1149" s="63" t="s">
        <v>385</v>
      </c>
      <c r="C1149" s="62" t="s">
        <v>358</v>
      </c>
      <c r="D1149" s="51" t="s">
        <v>358</v>
      </c>
      <c r="E1149" s="76">
        <v>57229.32</v>
      </c>
    </row>
    <row r="1150" spans="1:5" x14ac:dyDescent="0.25">
      <c r="A1150" s="62" t="s">
        <v>358</v>
      </c>
      <c r="B1150" s="63" t="s">
        <v>386</v>
      </c>
      <c r="C1150" s="62" t="s">
        <v>358</v>
      </c>
      <c r="D1150" s="51" t="s">
        <v>358</v>
      </c>
      <c r="E1150" s="76">
        <v>57229.32</v>
      </c>
    </row>
    <row r="1151" spans="1:5" x14ac:dyDescent="0.25">
      <c r="A1151" s="62" t="s">
        <v>358</v>
      </c>
      <c r="B1151" s="63" t="s">
        <v>589</v>
      </c>
      <c r="C1151" s="62" t="s">
        <v>358</v>
      </c>
      <c r="D1151" s="51" t="s">
        <v>358</v>
      </c>
      <c r="E1151" s="76">
        <v>750.34</v>
      </c>
    </row>
    <row r="1152" spans="1:5" x14ac:dyDescent="0.25">
      <c r="A1152" s="62" t="s">
        <v>358</v>
      </c>
      <c r="B1152" s="63" t="s">
        <v>565</v>
      </c>
      <c r="C1152" s="62" t="s">
        <v>358</v>
      </c>
      <c r="D1152" s="51" t="s">
        <v>358</v>
      </c>
      <c r="E1152" s="76"/>
    </row>
    <row r="1153" spans="1:5" x14ac:dyDescent="0.25">
      <c r="A1153" s="50">
        <v>44567</v>
      </c>
      <c r="B1153" s="51" t="s">
        <v>381</v>
      </c>
      <c r="C1153" s="63" t="s">
        <v>382</v>
      </c>
      <c r="D1153" s="59" t="s">
        <v>465</v>
      </c>
      <c r="E1153" s="77">
        <v>16628.75</v>
      </c>
    </row>
    <row r="1154" spans="1:5" x14ac:dyDescent="0.25">
      <c r="A1154" s="62" t="s">
        <v>358</v>
      </c>
      <c r="B1154" s="63" t="s">
        <v>419</v>
      </c>
      <c r="C1154" s="62" t="s">
        <v>358</v>
      </c>
      <c r="D1154" s="51" t="s">
        <v>358</v>
      </c>
      <c r="E1154" s="76"/>
    </row>
    <row r="1155" spans="1:5" x14ac:dyDescent="0.25">
      <c r="A1155" s="62" t="s">
        <v>358</v>
      </c>
      <c r="B1155" s="63" t="s">
        <v>385</v>
      </c>
      <c r="C1155" s="62" t="s">
        <v>358</v>
      </c>
      <c r="D1155" s="51" t="s">
        <v>358</v>
      </c>
      <c r="E1155" s="76">
        <v>1496.59</v>
      </c>
    </row>
    <row r="1156" spans="1:5" x14ac:dyDescent="0.25">
      <c r="A1156" s="62" t="s">
        <v>358</v>
      </c>
      <c r="B1156" s="63" t="s">
        <v>590</v>
      </c>
      <c r="C1156" s="62" t="s">
        <v>358</v>
      </c>
      <c r="D1156" s="51" t="s">
        <v>358</v>
      </c>
      <c r="E1156" s="76">
        <v>1496.59</v>
      </c>
    </row>
    <row r="1157" spans="1:5" x14ac:dyDescent="0.25">
      <c r="A1157" s="62" t="s">
        <v>358</v>
      </c>
      <c r="B1157" s="63" t="s">
        <v>589</v>
      </c>
      <c r="C1157" s="62" t="s">
        <v>358</v>
      </c>
      <c r="D1157" s="51" t="s">
        <v>358</v>
      </c>
      <c r="E1157" s="76">
        <v>19.62</v>
      </c>
    </row>
    <row r="1158" spans="1:5" x14ac:dyDescent="0.25">
      <c r="A1158" s="62" t="s">
        <v>358</v>
      </c>
      <c r="B1158" s="63" t="s">
        <v>565</v>
      </c>
      <c r="C1158" s="62" t="s">
        <v>358</v>
      </c>
      <c r="D1158" s="51" t="s">
        <v>358</v>
      </c>
      <c r="E1158" s="76">
        <v>0.45</v>
      </c>
    </row>
    <row r="1159" spans="1:5" x14ac:dyDescent="0.25">
      <c r="A1159" s="50">
        <v>44568</v>
      </c>
      <c r="B1159" s="51" t="s">
        <v>381</v>
      </c>
      <c r="C1159" s="63" t="s">
        <v>382</v>
      </c>
      <c r="D1159" s="59" t="s">
        <v>466</v>
      </c>
      <c r="E1159" s="77">
        <v>266163</v>
      </c>
    </row>
    <row r="1160" spans="1:5" x14ac:dyDescent="0.25">
      <c r="A1160" s="62" t="s">
        <v>358</v>
      </c>
      <c r="B1160" s="63" t="s">
        <v>587</v>
      </c>
      <c r="C1160" s="62" t="s">
        <v>358</v>
      </c>
      <c r="D1160" s="51" t="s">
        <v>358</v>
      </c>
      <c r="E1160" s="76"/>
    </row>
    <row r="1161" spans="1:5" x14ac:dyDescent="0.25">
      <c r="A1161" s="62" t="s">
        <v>358</v>
      </c>
      <c r="B1161" s="63" t="s">
        <v>386</v>
      </c>
      <c r="C1161" s="62" t="s">
        <v>358</v>
      </c>
      <c r="D1161" s="51" t="s">
        <v>358</v>
      </c>
      <c r="E1161" s="76">
        <v>23955</v>
      </c>
    </row>
    <row r="1162" spans="1:5" x14ac:dyDescent="0.25">
      <c r="A1162" s="62" t="s">
        <v>358</v>
      </c>
      <c r="B1162" s="63" t="s">
        <v>385</v>
      </c>
      <c r="C1162" s="62" t="s">
        <v>358</v>
      </c>
      <c r="D1162" s="51" t="s">
        <v>358</v>
      </c>
      <c r="E1162" s="76">
        <v>23955</v>
      </c>
    </row>
    <row r="1163" spans="1:5" x14ac:dyDescent="0.25">
      <c r="A1163" s="50">
        <v>44568</v>
      </c>
      <c r="B1163" s="51" t="s">
        <v>381</v>
      </c>
      <c r="C1163" s="63" t="s">
        <v>382</v>
      </c>
      <c r="D1163" s="59" t="s">
        <v>467</v>
      </c>
      <c r="E1163" s="77">
        <v>3986</v>
      </c>
    </row>
    <row r="1164" spans="1:5" x14ac:dyDescent="0.25">
      <c r="A1164" s="62" t="s">
        <v>358</v>
      </c>
      <c r="B1164" s="63" t="s">
        <v>564</v>
      </c>
      <c r="C1164" s="62" t="s">
        <v>358</v>
      </c>
      <c r="D1164" s="51" t="s">
        <v>358</v>
      </c>
      <c r="E1164" s="76"/>
    </row>
    <row r="1165" spans="1:5" x14ac:dyDescent="0.25">
      <c r="A1165" s="62" t="s">
        <v>358</v>
      </c>
      <c r="B1165" s="63" t="s">
        <v>591</v>
      </c>
      <c r="C1165" s="62" t="s">
        <v>358</v>
      </c>
      <c r="D1165" s="51" t="s">
        <v>358</v>
      </c>
      <c r="E1165" s="76">
        <v>190.32</v>
      </c>
    </row>
    <row r="1166" spans="1:5" x14ac:dyDescent="0.25">
      <c r="A1166" s="62" t="s">
        <v>358</v>
      </c>
      <c r="B1166" s="63" t="s">
        <v>592</v>
      </c>
      <c r="C1166" s="62" t="s">
        <v>358</v>
      </c>
      <c r="D1166" s="51" t="s">
        <v>358</v>
      </c>
      <c r="E1166" s="76">
        <v>427.5</v>
      </c>
    </row>
    <row r="1167" spans="1:5" x14ac:dyDescent="0.25">
      <c r="A1167" s="62" t="s">
        <v>358</v>
      </c>
      <c r="B1167" s="63" t="s">
        <v>593</v>
      </c>
      <c r="C1167" s="62" t="s">
        <v>358</v>
      </c>
      <c r="D1167" s="51" t="s">
        <v>358</v>
      </c>
      <c r="E1167" s="76">
        <v>7.18</v>
      </c>
    </row>
    <row r="1168" spans="1:5" x14ac:dyDescent="0.25">
      <c r="A1168" s="50">
        <v>44568</v>
      </c>
      <c r="B1168" s="51" t="s">
        <v>381</v>
      </c>
      <c r="C1168" s="63" t="s">
        <v>382</v>
      </c>
      <c r="D1168" s="59" t="s">
        <v>468</v>
      </c>
      <c r="E1168" s="77">
        <v>12806</v>
      </c>
    </row>
    <row r="1169" spans="1:5" x14ac:dyDescent="0.25">
      <c r="A1169" s="62" t="s">
        <v>358</v>
      </c>
      <c r="B1169" s="63" t="s">
        <v>564</v>
      </c>
      <c r="C1169" s="62" t="s">
        <v>358</v>
      </c>
      <c r="D1169" s="51" t="s">
        <v>358</v>
      </c>
      <c r="E1169" s="76"/>
    </row>
    <row r="1170" spans="1:5" x14ac:dyDescent="0.25">
      <c r="A1170" s="62" t="s">
        <v>358</v>
      </c>
      <c r="B1170" s="63" t="s">
        <v>591</v>
      </c>
      <c r="C1170" s="62" t="s">
        <v>358</v>
      </c>
      <c r="D1170" s="51" t="s">
        <v>358</v>
      </c>
      <c r="E1170" s="76">
        <v>842.16</v>
      </c>
    </row>
    <row r="1171" spans="1:5" x14ac:dyDescent="0.25">
      <c r="A1171" s="62" t="s">
        <v>358</v>
      </c>
      <c r="B1171" s="63" t="s">
        <v>592</v>
      </c>
      <c r="C1171" s="62" t="s">
        <v>358</v>
      </c>
      <c r="D1171" s="51" t="s">
        <v>358</v>
      </c>
      <c r="E1171" s="76">
        <v>1041.8399999999999</v>
      </c>
    </row>
    <row r="1172" spans="1:5" x14ac:dyDescent="0.25">
      <c r="A1172" s="50">
        <v>44571</v>
      </c>
      <c r="B1172" s="51" t="s">
        <v>381</v>
      </c>
      <c r="C1172" s="63" t="s">
        <v>382</v>
      </c>
      <c r="D1172" s="59" t="s">
        <v>469</v>
      </c>
      <c r="E1172" s="77">
        <v>46610.18</v>
      </c>
    </row>
    <row r="1173" spans="1:5" x14ac:dyDescent="0.25">
      <c r="A1173" s="62" t="s">
        <v>358</v>
      </c>
      <c r="B1173" s="63" t="s">
        <v>594</v>
      </c>
      <c r="C1173" s="62" t="s">
        <v>358</v>
      </c>
      <c r="D1173" s="51" t="s">
        <v>358</v>
      </c>
      <c r="E1173" s="76"/>
    </row>
    <row r="1174" spans="1:5" x14ac:dyDescent="0.25">
      <c r="A1174" s="62" t="s">
        <v>358</v>
      </c>
      <c r="B1174" s="63" t="s">
        <v>385</v>
      </c>
      <c r="C1174" s="62" t="s">
        <v>358</v>
      </c>
      <c r="D1174" s="51" t="s">
        <v>358</v>
      </c>
      <c r="E1174" s="76">
        <v>4195</v>
      </c>
    </row>
    <row r="1175" spans="1:5" x14ac:dyDescent="0.25">
      <c r="A1175" s="62" t="s">
        <v>358</v>
      </c>
      <c r="B1175" s="63" t="s">
        <v>386</v>
      </c>
      <c r="C1175" s="62" t="s">
        <v>358</v>
      </c>
      <c r="D1175" s="51" t="s">
        <v>358</v>
      </c>
      <c r="E1175" s="76">
        <v>4195</v>
      </c>
    </row>
    <row r="1176" spans="1:5" x14ac:dyDescent="0.25">
      <c r="A1176" s="50">
        <v>44571</v>
      </c>
      <c r="B1176" s="51" t="s">
        <v>381</v>
      </c>
      <c r="C1176" s="63" t="s">
        <v>382</v>
      </c>
      <c r="D1176" s="59" t="s">
        <v>470</v>
      </c>
      <c r="E1176" s="77">
        <v>41313.550000000003</v>
      </c>
    </row>
    <row r="1177" spans="1:5" x14ac:dyDescent="0.25">
      <c r="A1177" s="62" t="s">
        <v>358</v>
      </c>
      <c r="B1177" s="63" t="s">
        <v>594</v>
      </c>
      <c r="C1177" s="62" t="s">
        <v>358</v>
      </c>
      <c r="D1177" s="51" t="s">
        <v>358</v>
      </c>
      <c r="E1177" s="76"/>
    </row>
    <row r="1178" spans="1:5" x14ac:dyDescent="0.25">
      <c r="A1178" s="62" t="s">
        <v>358</v>
      </c>
      <c r="B1178" s="63" t="s">
        <v>386</v>
      </c>
      <c r="C1178" s="62" t="s">
        <v>358</v>
      </c>
      <c r="D1178" s="51" t="s">
        <v>358</v>
      </c>
      <c r="E1178" s="76">
        <v>3718</v>
      </c>
    </row>
    <row r="1179" spans="1:5" x14ac:dyDescent="0.25">
      <c r="A1179" s="62" t="s">
        <v>358</v>
      </c>
      <c r="B1179" s="63" t="s">
        <v>385</v>
      </c>
      <c r="C1179" s="62" t="s">
        <v>358</v>
      </c>
      <c r="D1179" s="51" t="s">
        <v>358</v>
      </c>
      <c r="E1179" s="76">
        <v>3718</v>
      </c>
    </row>
    <row r="1180" spans="1:5" x14ac:dyDescent="0.25">
      <c r="A1180" s="50">
        <v>44571</v>
      </c>
      <c r="B1180" s="51" t="s">
        <v>381</v>
      </c>
      <c r="C1180" s="63" t="s">
        <v>382</v>
      </c>
      <c r="D1180" s="59" t="s">
        <v>471</v>
      </c>
      <c r="E1180" s="77">
        <v>41313.550000000003</v>
      </c>
    </row>
    <row r="1181" spans="1:5" x14ac:dyDescent="0.25">
      <c r="A1181" s="62" t="s">
        <v>358</v>
      </c>
      <c r="B1181" s="63" t="s">
        <v>594</v>
      </c>
      <c r="C1181" s="62" t="s">
        <v>358</v>
      </c>
      <c r="D1181" s="51" t="s">
        <v>358</v>
      </c>
      <c r="E1181" s="76"/>
    </row>
    <row r="1182" spans="1:5" x14ac:dyDescent="0.25">
      <c r="A1182" s="62" t="s">
        <v>358</v>
      </c>
      <c r="B1182" s="63" t="s">
        <v>385</v>
      </c>
      <c r="C1182" s="62" t="s">
        <v>358</v>
      </c>
      <c r="D1182" s="51" t="s">
        <v>358</v>
      </c>
      <c r="E1182" s="76">
        <v>3718</v>
      </c>
    </row>
    <row r="1183" spans="1:5" x14ac:dyDescent="0.25">
      <c r="A1183" s="62" t="s">
        <v>358</v>
      </c>
      <c r="B1183" s="63" t="s">
        <v>386</v>
      </c>
      <c r="C1183" s="62" t="s">
        <v>358</v>
      </c>
      <c r="D1183" s="51" t="s">
        <v>358</v>
      </c>
      <c r="E1183" s="76">
        <v>3718</v>
      </c>
    </row>
    <row r="1184" spans="1:5" x14ac:dyDescent="0.25">
      <c r="A1184" s="50">
        <v>44571</v>
      </c>
      <c r="B1184" s="51" t="s">
        <v>381</v>
      </c>
      <c r="C1184" s="63" t="s">
        <v>382</v>
      </c>
      <c r="D1184" s="59" t="s">
        <v>472</v>
      </c>
      <c r="E1184" s="77">
        <v>42372.88</v>
      </c>
    </row>
    <row r="1185" spans="1:5" x14ac:dyDescent="0.25">
      <c r="A1185" s="62" t="s">
        <v>358</v>
      </c>
      <c r="B1185" s="63" t="s">
        <v>594</v>
      </c>
      <c r="C1185" s="62" t="s">
        <v>358</v>
      </c>
      <c r="D1185" s="51" t="s">
        <v>358</v>
      </c>
      <c r="E1185" s="76"/>
    </row>
    <row r="1186" spans="1:5" x14ac:dyDescent="0.25">
      <c r="A1186" s="62" t="s">
        <v>358</v>
      </c>
      <c r="B1186" s="63" t="s">
        <v>386</v>
      </c>
      <c r="C1186" s="62" t="s">
        <v>358</v>
      </c>
      <c r="D1186" s="51" t="s">
        <v>358</v>
      </c>
      <c r="E1186" s="76">
        <v>3814</v>
      </c>
    </row>
    <row r="1187" spans="1:5" x14ac:dyDescent="0.25">
      <c r="A1187" s="62" t="s">
        <v>358</v>
      </c>
      <c r="B1187" s="63" t="s">
        <v>385</v>
      </c>
      <c r="C1187" s="62" t="s">
        <v>358</v>
      </c>
      <c r="D1187" s="51" t="s">
        <v>358</v>
      </c>
      <c r="E1187" s="76">
        <v>3814</v>
      </c>
    </row>
    <row r="1188" spans="1:5" x14ac:dyDescent="0.25">
      <c r="A1188" s="50">
        <v>44577</v>
      </c>
      <c r="B1188" s="51" t="s">
        <v>381</v>
      </c>
      <c r="C1188" s="63" t="s">
        <v>382</v>
      </c>
      <c r="D1188" s="59" t="s">
        <v>473</v>
      </c>
      <c r="E1188" s="77">
        <v>594309.31000000006</v>
      </c>
    </row>
    <row r="1189" spans="1:5" x14ac:dyDescent="0.25">
      <c r="A1189" s="62" t="s">
        <v>358</v>
      </c>
      <c r="B1189" s="63" t="s">
        <v>419</v>
      </c>
      <c r="C1189" s="62" t="s">
        <v>358</v>
      </c>
      <c r="D1189" s="51" t="s">
        <v>358</v>
      </c>
      <c r="E1189" s="76"/>
    </row>
    <row r="1190" spans="1:5" x14ac:dyDescent="0.25">
      <c r="A1190" s="62" t="s">
        <v>358</v>
      </c>
      <c r="B1190" s="63" t="s">
        <v>385</v>
      </c>
      <c r="C1190" s="62" t="s">
        <v>358</v>
      </c>
      <c r="D1190" s="51" t="s">
        <v>358</v>
      </c>
      <c r="E1190" s="76">
        <v>53487.839999999997</v>
      </c>
    </row>
    <row r="1191" spans="1:5" x14ac:dyDescent="0.25">
      <c r="A1191" s="62" t="s">
        <v>358</v>
      </c>
      <c r="B1191" s="63" t="s">
        <v>386</v>
      </c>
      <c r="C1191" s="62" t="s">
        <v>358</v>
      </c>
      <c r="D1191" s="51" t="s">
        <v>358</v>
      </c>
      <c r="E1191" s="76">
        <v>53487.839999999997</v>
      </c>
    </row>
    <row r="1192" spans="1:5" x14ac:dyDescent="0.25">
      <c r="A1192" s="62" t="s">
        <v>358</v>
      </c>
      <c r="B1192" s="63" t="s">
        <v>589</v>
      </c>
      <c r="C1192" s="62" t="s">
        <v>358</v>
      </c>
      <c r="D1192" s="51" t="s">
        <v>358</v>
      </c>
      <c r="E1192" s="76">
        <v>701.29</v>
      </c>
    </row>
    <row r="1193" spans="1:5" x14ac:dyDescent="0.25">
      <c r="A1193" s="62" t="s">
        <v>358</v>
      </c>
      <c r="B1193" s="63" t="s">
        <v>565</v>
      </c>
      <c r="C1193" s="62" t="s">
        <v>358</v>
      </c>
      <c r="D1193" s="51" t="s">
        <v>358</v>
      </c>
      <c r="E1193" s="76"/>
    </row>
    <row r="1194" spans="1:5" x14ac:dyDescent="0.25">
      <c r="A1194" s="50">
        <v>44577</v>
      </c>
      <c r="B1194" s="51" t="s">
        <v>381</v>
      </c>
      <c r="C1194" s="63" t="s">
        <v>382</v>
      </c>
      <c r="D1194" s="59" t="s">
        <v>474</v>
      </c>
      <c r="E1194" s="77">
        <v>19102.5</v>
      </c>
    </row>
    <row r="1195" spans="1:5" x14ac:dyDescent="0.25">
      <c r="A1195" s="62" t="s">
        <v>358</v>
      </c>
      <c r="B1195" s="63" t="s">
        <v>419</v>
      </c>
      <c r="C1195" s="62" t="s">
        <v>358</v>
      </c>
      <c r="D1195" s="51" t="s">
        <v>358</v>
      </c>
      <c r="E1195" s="76"/>
    </row>
    <row r="1196" spans="1:5" x14ac:dyDescent="0.25">
      <c r="A1196" s="62" t="s">
        <v>358</v>
      </c>
      <c r="B1196" s="63" t="s">
        <v>385</v>
      </c>
      <c r="C1196" s="62" t="s">
        <v>358</v>
      </c>
      <c r="D1196" s="51" t="s">
        <v>358</v>
      </c>
      <c r="E1196" s="76">
        <v>1719.22</v>
      </c>
    </row>
    <row r="1197" spans="1:5" x14ac:dyDescent="0.25">
      <c r="A1197" s="62" t="s">
        <v>358</v>
      </c>
      <c r="B1197" s="63" t="s">
        <v>386</v>
      </c>
      <c r="C1197" s="62" t="s">
        <v>358</v>
      </c>
      <c r="D1197" s="51" t="s">
        <v>358</v>
      </c>
      <c r="E1197" s="76">
        <v>1719.22</v>
      </c>
    </row>
    <row r="1198" spans="1:5" x14ac:dyDescent="0.25">
      <c r="A1198" s="62" t="s">
        <v>358</v>
      </c>
      <c r="B1198" s="63" t="s">
        <v>589</v>
      </c>
      <c r="C1198" s="62" t="s">
        <v>358</v>
      </c>
      <c r="D1198" s="51" t="s">
        <v>358</v>
      </c>
      <c r="E1198" s="76">
        <v>22.54</v>
      </c>
    </row>
    <row r="1199" spans="1:5" x14ac:dyDescent="0.25">
      <c r="A1199" s="62" t="s">
        <v>358</v>
      </c>
      <c r="B1199" s="63" t="s">
        <v>565</v>
      </c>
      <c r="C1199" s="62" t="s">
        <v>358</v>
      </c>
      <c r="D1199" s="51" t="s">
        <v>358</v>
      </c>
      <c r="E1199" s="76"/>
    </row>
    <row r="1200" spans="1:5" x14ac:dyDescent="0.25">
      <c r="A1200" s="50">
        <v>44589</v>
      </c>
      <c r="B1200" s="51" t="s">
        <v>381</v>
      </c>
      <c r="C1200" s="63" t="s">
        <v>382</v>
      </c>
      <c r="D1200" s="59" t="s">
        <v>475</v>
      </c>
      <c r="E1200" s="77">
        <v>1125738</v>
      </c>
    </row>
    <row r="1201" spans="1:5" x14ac:dyDescent="0.25">
      <c r="A1201" s="62" t="s">
        <v>358</v>
      </c>
      <c r="B1201" s="63" t="s">
        <v>419</v>
      </c>
      <c r="C1201" s="62" t="s">
        <v>358</v>
      </c>
      <c r="D1201" s="51" t="s">
        <v>358</v>
      </c>
      <c r="E1201" s="76"/>
    </row>
    <row r="1202" spans="1:5" x14ac:dyDescent="0.25">
      <c r="A1202" s="62" t="s">
        <v>358</v>
      </c>
      <c r="B1202" s="63" t="s">
        <v>385</v>
      </c>
      <c r="C1202" s="62" t="s">
        <v>358</v>
      </c>
      <c r="D1202" s="51" t="s">
        <v>358</v>
      </c>
      <c r="E1202" s="76">
        <v>101316.51</v>
      </c>
    </row>
    <row r="1203" spans="1:5" x14ac:dyDescent="0.25">
      <c r="A1203" s="62" t="s">
        <v>358</v>
      </c>
      <c r="B1203" s="63" t="s">
        <v>386</v>
      </c>
      <c r="C1203" s="62" t="s">
        <v>358</v>
      </c>
      <c r="D1203" s="51" t="s">
        <v>358</v>
      </c>
      <c r="E1203" s="76">
        <v>101316.51</v>
      </c>
    </row>
    <row r="1204" spans="1:5" x14ac:dyDescent="0.25">
      <c r="A1204" s="62" t="s">
        <v>358</v>
      </c>
      <c r="B1204" s="63" t="s">
        <v>589</v>
      </c>
      <c r="C1204" s="62" t="s">
        <v>358</v>
      </c>
      <c r="D1204" s="51" t="s">
        <v>358</v>
      </c>
      <c r="E1204" s="76">
        <v>1328.37</v>
      </c>
    </row>
    <row r="1205" spans="1:5" x14ac:dyDescent="0.25">
      <c r="A1205" s="62" t="s">
        <v>358</v>
      </c>
      <c r="B1205" s="63" t="s">
        <v>565</v>
      </c>
      <c r="C1205" s="62" t="s">
        <v>358</v>
      </c>
      <c r="D1205" s="51" t="s">
        <v>358</v>
      </c>
      <c r="E1205" s="76">
        <v>0.61</v>
      </c>
    </row>
    <row r="1206" spans="1:5" x14ac:dyDescent="0.25">
      <c r="A1206" s="50">
        <v>44594</v>
      </c>
      <c r="B1206" s="51" t="s">
        <v>381</v>
      </c>
      <c r="C1206" s="63" t="s">
        <v>382</v>
      </c>
      <c r="D1206" s="59" t="s">
        <v>476</v>
      </c>
      <c r="E1206" s="77">
        <v>4140</v>
      </c>
    </row>
    <row r="1207" spans="1:5" x14ac:dyDescent="0.25">
      <c r="A1207" s="62" t="s">
        <v>358</v>
      </c>
      <c r="B1207" s="63" t="s">
        <v>588</v>
      </c>
      <c r="C1207" s="62" t="s">
        <v>358</v>
      </c>
      <c r="D1207" s="51" t="s">
        <v>358</v>
      </c>
      <c r="E1207" s="76"/>
    </row>
    <row r="1208" spans="1:5" x14ac:dyDescent="0.25">
      <c r="A1208" s="62" t="s">
        <v>358</v>
      </c>
      <c r="B1208" s="63" t="s">
        <v>386</v>
      </c>
      <c r="C1208" s="62" t="s">
        <v>358</v>
      </c>
      <c r="D1208" s="51" t="s">
        <v>358</v>
      </c>
      <c r="E1208" s="76">
        <v>372.6</v>
      </c>
    </row>
    <row r="1209" spans="1:5" x14ac:dyDescent="0.25">
      <c r="A1209" s="62" t="s">
        <v>358</v>
      </c>
      <c r="B1209" s="63" t="s">
        <v>385</v>
      </c>
      <c r="C1209" s="62" t="s">
        <v>358</v>
      </c>
      <c r="D1209" s="51" t="s">
        <v>358</v>
      </c>
      <c r="E1209" s="76">
        <v>372.6</v>
      </c>
    </row>
    <row r="1210" spans="1:5" x14ac:dyDescent="0.25">
      <c r="A1210" s="62" t="s">
        <v>358</v>
      </c>
      <c r="B1210" s="63" t="s">
        <v>565</v>
      </c>
      <c r="C1210" s="62" t="s">
        <v>358</v>
      </c>
      <c r="D1210" s="51" t="s">
        <v>358</v>
      </c>
      <c r="E1210" s="76"/>
    </row>
    <row r="1211" spans="1:5" x14ac:dyDescent="0.25">
      <c r="A1211" s="50">
        <v>44596</v>
      </c>
      <c r="B1211" s="51" t="s">
        <v>381</v>
      </c>
      <c r="C1211" s="63" t="s">
        <v>382</v>
      </c>
      <c r="D1211" s="59" t="s">
        <v>477</v>
      </c>
      <c r="E1211" s="77">
        <v>1223461.92</v>
      </c>
    </row>
    <row r="1212" spans="1:5" x14ac:dyDescent="0.25">
      <c r="A1212" s="62" t="s">
        <v>358</v>
      </c>
      <c r="B1212" s="63" t="s">
        <v>419</v>
      </c>
      <c r="C1212" s="62" t="s">
        <v>358</v>
      </c>
      <c r="D1212" s="51" t="s">
        <v>358</v>
      </c>
      <c r="E1212" s="76"/>
    </row>
    <row r="1213" spans="1:5" x14ac:dyDescent="0.25">
      <c r="A1213" s="62" t="s">
        <v>358</v>
      </c>
      <c r="B1213" s="63" t="s">
        <v>385</v>
      </c>
      <c r="C1213" s="62" t="s">
        <v>358</v>
      </c>
      <c r="D1213" s="51" t="s">
        <v>358</v>
      </c>
      <c r="E1213" s="76">
        <v>110111.57</v>
      </c>
    </row>
    <row r="1214" spans="1:5" x14ac:dyDescent="0.25">
      <c r="A1214" s="62" t="s">
        <v>358</v>
      </c>
      <c r="B1214" s="63" t="s">
        <v>386</v>
      </c>
      <c r="C1214" s="62" t="s">
        <v>358</v>
      </c>
      <c r="D1214" s="51" t="s">
        <v>358</v>
      </c>
      <c r="E1214" s="76">
        <v>110111.57</v>
      </c>
    </row>
    <row r="1215" spans="1:5" x14ac:dyDescent="0.25">
      <c r="A1215" s="62" t="s">
        <v>358</v>
      </c>
      <c r="B1215" s="63" t="s">
        <v>589</v>
      </c>
      <c r="C1215" s="62" t="s">
        <v>358</v>
      </c>
      <c r="D1215" s="51" t="s">
        <v>358</v>
      </c>
      <c r="E1215" s="76">
        <v>1443.69</v>
      </c>
    </row>
    <row r="1216" spans="1:5" x14ac:dyDescent="0.25">
      <c r="A1216" s="62" t="s">
        <v>358</v>
      </c>
      <c r="B1216" s="63" t="s">
        <v>565</v>
      </c>
      <c r="C1216" s="62" t="s">
        <v>358</v>
      </c>
      <c r="D1216" s="51" t="s">
        <v>358</v>
      </c>
      <c r="E1216" s="76">
        <v>0.25</v>
      </c>
    </row>
    <row r="1217" spans="1:5" x14ac:dyDescent="0.25">
      <c r="A1217" s="50">
        <v>44596</v>
      </c>
      <c r="B1217" s="51" t="s">
        <v>381</v>
      </c>
      <c r="C1217" s="63" t="s">
        <v>382</v>
      </c>
      <c r="D1217" s="59" t="s">
        <v>478</v>
      </c>
      <c r="E1217" s="77">
        <v>28200</v>
      </c>
    </row>
    <row r="1218" spans="1:5" x14ac:dyDescent="0.25">
      <c r="A1218" s="62" t="s">
        <v>358</v>
      </c>
      <c r="B1218" s="63" t="s">
        <v>419</v>
      </c>
      <c r="C1218" s="62" t="s">
        <v>358</v>
      </c>
      <c r="D1218" s="51" t="s">
        <v>358</v>
      </c>
      <c r="E1218" s="76"/>
    </row>
    <row r="1219" spans="1:5" x14ac:dyDescent="0.25">
      <c r="A1219" s="62" t="s">
        <v>358</v>
      </c>
      <c r="B1219" s="63" t="s">
        <v>385</v>
      </c>
      <c r="C1219" s="62" t="s">
        <v>358</v>
      </c>
      <c r="D1219" s="51" t="s">
        <v>358</v>
      </c>
      <c r="E1219" s="76">
        <v>2538</v>
      </c>
    </row>
    <row r="1220" spans="1:5" x14ac:dyDescent="0.25">
      <c r="A1220" s="62" t="s">
        <v>358</v>
      </c>
      <c r="B1220" s="63" t="s">
        <v>386</v>
      </c>
      <c r="C1220" s="62" t="s">
        <v>358</v>
      </c>
      <c r="D1220" s="51" t="s">
        <v>358</v>
      </c>
      <c r="E1220" s="76">
        <v>2538</v>
      </c>
    </row>
    <row r="1221" spans="1:5" x14ac:dyDescent="0.25">
      <c r="A1221" s="62" t="s">
        <v>358</v>
      </c>
      <c r="B1221" s="63" t="s">
        <v>589</v>
      </c>
      <c r="C1221" s="62" t="s">
        <v>358</v>
      </c>
      <c r="D1221" s="51" t="s">
        <v>358</v>
      </c>
      <c r="E1221" s="76">
        <v>33.28</v>
      </c>
    </row>
    <row r="1222" spans="1:5" x14ac:dyDescent="0.25">
      <c r="A1222" s="62" t="s">
        <v>358</v>
      </c>
      <c r="B1222" s="63" t="s">
        <v>565</v>
      </c>
      <c r="C1222" s="62" t="s">
        <v>358</v>
      </c>
      <c r="D1222" s="51" t="s">
        <v>358</v>
      </c>
      <c r="E1222" s="76"/>
    </row>
    <row r="1223" spans="1:5" x14ac:dyDescent="0.25">
      <c r="A1223" s="50">
        <v>44609</v>
      </c>
      <c r="B1223" s="51" t="s">
        <v>381</v>
      </c>
      <c r="C1223" s="63" t="s">
        <v>382</v>
      </c>
      <c r="D1223" s="59" t="s">
        <v>479</v>
      </c>
      <c r="E1223" s="77">
        <v>19450.13</v>
      </c>
    </row>
    <row r="1224" spans="1:5" x14ac:dyDescent="0.25">
      <c r="A1224" s="62" t="s">
        <v>358</v>
      </c>
      <c r="B1224" s="63" t="s">
        <v>588</v>
      </c>
      <c r="C1224" s="62" t="s">
        <v>358</v>
      </c>
      <c r="D1224" s="51" t="s">
        <v>358</v>
      </c>
      <c r="E1224" s="76"/>
    </row>
    <row r="1225" spans="1:5" x14ac:dyDescent="0.25">
      <c r="A1225" s="62" t="s">
        <v>358</v>
      </c>
      <c r="B1225" s="63" t="s">
        <v>385</v>
      </c>
      <c r="C1225" s="62" t="s">
        <v>358</v>
      </c>
      <c r="D1225" s="51" t="s">
        <v>358</v>
      </c>
      <c r="E1225" s="76">
        <v>1750.51</v>
      </c>
    </row>
    <row r="1226" spans="1:5" x14ac:dyDescent="0.25">
      <c r="A1226" s="62" t="s">
        <v>358</v>
      </c>
      <c r="B1226" s="63" t="s">
        <v>386</v>
      </c>
      <c r="C1226" s="62" t="s">
        <v>358</v>
      </c>
      <c r="D1226" s="51" t="s">
        <v>358</v>
      </c>
      <c r="E1226" s="76">
        <v>1750.51</v>
      </c>
    </row>
    <row r="1227" spans="1:5" x14ac:dyDescent="0.25">
      <c r="A1227" s="62" t="s">
        <v>358</v>
      </c>
      <c r="B1227" s="63" t="s">
        <v>565</v>
      </c>
      <c r="C1227" s="62" t="s">
        <v>358</v>
      </c>
      <c r="D1227" s="51" t="s">
        <v>358</v>
      </c>
      <c r="E1227" s="76"/>
    </row>
    <row r="1228" spans="1:5" x14ac:dyDescent="0.25">
      <c r="A1228" s="50">
        <v>44610</v>
      </c>
      <c r="B1228" s="51" t="s">
        <v>381</v>
      </c>
      <c r="C1228" s="63" t="s">
        <v>382</v>
      </c>
      <c r="D1228" s="59" t="s">
        <v>480</v>
      </c>
      <c r="E1228" s="77">
        <v>65710</v>
      </c>
    </row>
    <row r="1229" spans="1:5" x14ac:dyDescent="0.25">
      <c r="A1229" s="62" t="s">
        <v>358</v>
      </c>
      <c r="B1229" s="63" t="s">
        <v>587</v>
      </c>
      <c r="C1229" s="62" t="s">
        <v>358</v>
      </c>
      <c r="D1229" s="51" t="s">
        <v>358</v>
      </c>
      <c r="E1229" s="76"/>
    </row>
    <row r="1230" spans="1:5" x14ac:dyDescent="0.25">
      <c r="A1230" s="62" t="s">
        <v>358</v>
      </c>
      <c r="B1230" s="63" t="s">
        <v>385</v>
      </c>
      <c r="C1230" s="62" t="s">
        <v>358</v>
      </c>
      <c r="D1230" s="51" t="s">
        <v>358</v>
      </c>
      <c r="E1230" s="76">
        <v>5914</v>
      </c>
    </row>
    <row r="1231" spans="1:5" x14ac:dyDescent="0.25">
      <c r="A1231" s="62" t="s">
        <v>358</v>
      </c>
      <c r="B1231" s="63" t="s">
        <v>386</v>
      </c>
      <c r="C1231" s="62" t="s">
        <v>358</v>
      </c>
      <c r="D1231" s="51" t="s">
        <v>358</v>
      </c>
      <c r="E1231" s="76">
        <v>5914</v>
      </c>
    </row>
    <row r="1232" spans="1:5" x14ac:dyDescent="0.25">
      <c r="A1232" s="50">
        <v>44610</v>
      </c>
      <c r="B1232" s="51" t="s">
        <v>381</v>
      </c>
      <c r="C1232" s="63" t="s">
        <v>382</v>
      </c>
      <c r="D1232" s="59" t="s">
        <v>481</v>
      </c>
      <c r="E1232" s="77">
        <v>71704</v>
      </c>
    </row>
    <row r="1233" spans="1:5" x14ac:dyDescent="0.25">
      <c r="A1233" s="62" t="s">
        <v>358</v>
      </c>
      <c r="B1233" s="63" t="s">
        <v>578</v>
      </c>
      <c r="C1233" s="62" t="s">
        <v>358</v>
      </c>
      <c r="D1233" s="51" t="s">
        <v>358</v>
      </c>
      <c r="E1233" s="76"/>
    </row>
    <row r="1234" spans="1:5" x14ac:dyDescent="0.25">
      <c r="A1234" s="62" t="s">
        <v>358</v>
      </c>
      <c r="B1234" s="63" t="s">
        <v>385</v>
      </c>
      <c r="C1234" s="62" t="s">
        <v>358</v>
      </c>
      <c r="D1234" s="51" t="s">
        <v>358</v>
      </c>
      <c r="E1234" s="76">
        <v>6453.36</v>
      </c>
    </row>
    <row r="1235" spans="1:5" x14ac:dyDescent="0.25">
      <c r="A1235" s="62" t="s">
        <v>358</v>
      </c>
      <c r="B1235" s="63" t="s">
        <v>386</v>
      </c>
      <c r="C1235" s="62" t="s">
        <v>358</v>
      </c>
      <c r="D1235" s="51" t="s">
        <v>358</v>
      </c>
      <c r="E1235" s="76">
        <v>6453.36</v>
      </c>
    </row>
    <row r="1236" spans="1:5" x14ac:dyDescent="0.25">
      <c r="A1236" s="62" t="s">
        <v>358</v>
      </c>
      <c r="B1236" s="63" t="s">
        <v>565</v>
      </c>
      <c r="C1236" s="62" t="s">
        <v>358</v>
      </c>
      <c r="D1236" s="51" t="s">
        <v>358</v>
      </c>
      <c r="E1236" s="76">
        <v>0.28000000000000003</v>
      </c>
    </row>
    <row r="1237" spans="1:5" x14ac:dyDescent="0.25">
      <c r="A1237" s="50">
        <v>44611</v>
      </c>
      <c r="B1237" s="51" t="s">
        <v>381</v>
      </c>
      <c r="C1237" s="63" t="s">
        <v>382</v>
      </c>
      <c r="D1237" s="59" t="s">
        <v>482</v>
      </c>
      <c r="E1237" s="77">
        <v>142500</v>
      </c>
    </row>
    <row r="1238" spans="1:5" x14ac:dyDescent="0.25">
      <c r="A1238" s="62" t="s">
        <v>358</v>
      </c>
      <c r="B1238" s="63" t="s">
        <v>595</v>
      </c>
      <c r="C1238" s="62" t="s">
        <v>358</v>
      </c>
      <c r="D1238" s="51" t="s">
        <v>358</v>
      </c>
      <c r="E1238" s="76"/>
    </row>
    <row r="1239" spans="1:5" x14ac:dyDescent="0.25">
      <c r="A1239" s="62" t="s">
        <v>358</v>
      </c>
      <c r="B1239" s="63" t="s">
        <v>385</v>
      </c>
      <c r="C1239" s="62" t="s">
        <v>358</v>
      </c>
      <c r="D1239" s="51" t="s">
        <v>358</v>
      </c>
      <c r="E1239" s="76">
        <v>19950</v>
      </c>
    </row>
    <row r="1240" spans="1:5" x14ac:dyDescent="0.25">
      <c r="A1240" s="62" t="s">
        <v>358</v>
      </c>
      <c r="B1240" s="63" t="s">
        <v>386</v>
      </c>
      <c r="C1240" s="62" t="s">
        <v>358</v>
      </c>
      <c r="D1240" s="51" t="s">
        <v>358</v>
      </c>
      <c r="E1240" s="76">
        <v>19950</v>
      </c>
    </row>
    <row r="1241" spans="1:5" x14ac:dyDescent="0.25">
      <c r="A1241" s="50">
        <v>44612</v>
      </c>
      <c r="B1241" s="51" t="s">
        <v>381</v>
      </c>
      <c r="C1241" s="63" t="s">
        <v>382</v>
      </c>
      <c r="D1241" s="59" t="s">
        <v>483</v>
      </c>
      <c r="E1241" s="77">
        <v>5835.04</v>
      </c>
    </row>
    <row r="1242" spans="1:5" x14ac:dyDescent="0.25">
      <c r="A1242" s="62" t="s">
        <v>358</v>
      </c>
      <c r="B1242" s="63" t="s">
        <v>588</v>
      </c>
      <c r="C1242" s="62" t="s">
        <v>358</v>
      </c>
      <c r="D1242" s="51" t="s">
        <v>358</v>
      </c>
      <c r="E1242" s="76"/>
    </row>
    <row r="1243" spans="1:5" x14ac:dyDescent="0.25">
      <c r="A1243" s="62" t="s">
        <v>358</v>
      </c>
      <c r="B1243" s="63" t="s">
        <v>386</v>
      </c>
      <c r="C1243" s="62" t="s">
        <v>358</v>
      </c>
      <c r="D1243" s="51" t="s">
        <v>358</v>
      </c>
      <c r="E1243" s="76">
        <v>525.15</v>
      </c>
    </row>
    <row r="1244" spans="1:5" x14ac:dyDescent="0.25">
      <c r="A1244" s="62" t="s">
        <v>358</v>
      </c>
      <c r="B1244" s="63" t="s">
        <v>385</v>
      </c>
      <c r="C1244" s="62" t="s">
        <v>358</v>
      </c>
      <c r="D1244" s="51" t="s">
        <v>358</v>
      </c>
      <c r="E1244" s="76">
        <v>525.15</v>
      </c>
    </row>
    <row r="1245" spans="1:5" x14ac:dyDescent="0.25">
      <c r="A1245" s="62" t="s">
        <v>358</v>
      </c>
      <c r="B1245" s="63" t="s">
        <v>565</v>
      </c>
      <c r="C1245" s="62" t="s">
        <v>358</v>
      </c>
      <c r="D1245" s="51" t="s">
        <v>358</v>
      </c>
      <c r="E1245" s="76"/>
    </row>
    <row r="1246" spans="1:5" x14ac:dyDescent="0.25">
      <c r="A1246" s="50">
        <v>44612</v>
      </c>
      <c r="B1246" s="51" t="s">
        <v>381</v>
      </c>
      <c r="C1246" s="63" t="s">
        <v>382</v>
      </c>
      <c r="D1246" s="59" t="s">
        <v>485</v>
      </c>
      <c r="E1246" s="77">
        <v>19689.12</v>
      </c>
    </row>
    <row r="1247" spans="1:5" x14ac:dyDescent="0.25">
      <c r="A1247" s="62" t="s">
        <v>358</v>
      </c>
      <c r="B1247" s="63" t="s">
        <v>588</v>
      </c>
      <c r="C1247" s="62" t="s">
        <v>358</v>
      </c>
      <c r="D1247" s="51" t="s">
        <v>358</v>
      </c>
      <c r="E1247" s="76"/>
    </row>
    <row r="1248" spans="1:5" x14ac:dyDescent="0.25">
      <c r="A1248" s="62" t="s">
        <v>358</v>
      </c>
      <c r="B1248" s="63" t="s">
        <v>385</v>
      </c>
      <c r="C1248" s="62" t="s">
        <v>358</v>
      </c>
      <c r="D1248" s="51" t="s">
        <v>358</v>
      </c>
      <c r="E1248" s="76">
        <v>1772.02</v>
      </c>
    </row>
    <row r="1249" spans="1:5" x14ac:dyDescent="0.25">
      <c r="A1249" s="62" t="s">
        <v>358</v>
      </c>
      <c r="B1249" s="63" t="s">
        <v>386</v>
      </c>
      <c r="C1249" s="62" t="s">
        <v>358</v>
      </c>
      <c r="D1249" s="51" t="s">
        <v>358</v>
      </c>
      <c r="E1249" s="76">
        <v>1772.02</v>
      </c>
    </row>
    <row r="1250" spans="1:5" x14ac:dyDescent="0.25">
      <c r="A1250" s="62" t="s">
        <v>358</v>
      </c>
      <c r="B1250" s="63" t="s">
        <v>565</v>
      </c>
      <c r="C1250" s="62" t="s">
        <v>358</v>
      </c>
      <c r="D1250" s="51" t="s">
        <v>358</v>
      </c>
      <c r="E1250" s="76"/>
    </row>
    <row r="1251" spans="1:5" x14ac:dyDescent="0.25">
      <c r="A1251" s="50">
        <v>44613</v>
      </c>
      <c r="B1251" s="51" t="s">
        <v>381</v>
      </c>
      <c r="C1251" s="63" t="s">
        <v>382</v>
      </c>
      <c r="D1251" s="59" t="s">
        <v>486</v>
      </c>
      <c r="E1251" s="77">
        <v>106384</v>
      </c>
    </row>
    <row r="1252" spans="1:5" x14ac:dyDescent="0.25">
      <c r="A1252" s="62" t="s">
        <v>358</v>
      </c>
      <c r="B1252" s="63" t="s">
        <v>578</v>
      </c>
      <c r="C1252" s="62" t="s">
        <v>358</v>
      </c>
      <c r="D1252" s="51" t="s">
        <v>358</v>
      </c>
      <c r="E1252" s="76"/>
    </row>
    <row r="1253" spans="1:5" x14ac:dyDescent="0.25">
      <c r="A1253" s="62" t="s">
        <v>358</v>
      </c>
      <c r="B1253" s="63" t="s">
        <v>386</v>
      </c>
      <c r="C1253" s="62" t="s">
        <v>358</v>
      </c>
      <c r="D1253" s="51" t="s">
        <v>358</v>
      </c>
      <c r="E1253" s="76">
        <v>3358.36</v>
      </c>
    </row>
    <row r="1254" spans="1:5" x14ac:dyDescent="0.25">
      <c r="A1254" s="62" t="s">
        <v>358</v>
      </c>
      <c r="B1254" s="63" t="s">
        <v>385</v>
      </c>
      <c r="C1254" s="62" t="s">
        <v>358</v>
      </c>
      <c r="D1254" s="51" t="s">
        <v>358</v>
      </c>
      <c r="E1254" s="76">
        <v>3358.36</v>
      </c>
    </row>
    <row r="1255" spans="1:5" x14ac:dyDescent="0.25">
      <c r="A1255" s="62" t="s">
        <v>358</v>
      </c>
      <c r="B1255" s="63" t="s">
        <v>565</v>
      </c>
      <c r="C1255" s="62" t="s">
        <v>358</v>
      </c>
      <c r="D1255" s="51" t="s">
        <v>358</v>
      </c>
      <c r="E1255" s="76">
        <v>0.28000000000000003</v>
      </c>
    </row>
    <row r="1256" spans="1:5" x14ac:dyDescent="0.25">
      <c r="A1256" s="50">
        <v>44617</v>
      </c>
      <c r="B1256" s="51" t="s">
        <v>381</v>
      </c>
      <c r="C1256" s="63" t="s">
        <v>382</v>
      </c>
      <c r="D1256" s="59" t="s">
        <v>487</v>
      </c>
      <c r="E1256" s="77">
        <v>54073</v>
      </c>
    </row>
    <row r="1257" spans="1:5" x14ac:dyDescent="0.25">
      <c r="A1257" s="62" t="s">
        <v>358</v>
      </c>
      <c r="B1257" s="63" t="s">
        <v>596</v>
      </c>
      <c r="C1257" s="62" t="s">
        <v>358</v>
      </c>
      <c r="D1257" s="51" t="s">
        <v>358</v>
      </c>
      <c r="E1257" s="76"/>
    </row>
    <row r="1258" spans="1:5" x14ac:dyDescent="0.25">
      <c r="A1258" s="62" t="s">
        <v>358</v>
      </c>
      <c r="B1258" s="63" t="s">
        <v>597</v>
      </c>
      <c r="C1258" s="62" t="s">
        <v>358</v>
      </c>
      <c r="D1258" s="51" t="s">
        <v>358</v>
      </c>
      <c r="E1258" s="76">
        <v>9733.14</v>
      </c>
    </row>
    <row r="1259" spans="1:5" x14ac:dyDescent="0.25">
      <c r="A1259" s="62" t="s">
        <v>358</v>
      </c>
      <c r="B1259" s="63" t="s">
        <v>565</v>
      </c>
      <c r="C1259" s="62" t="s">
        <v>358</v>
      </c>
      <c r="D1259" s="51" t="s">
        <v>358</v>
      </c>
      <c r="E1259" s="76"/>
    </row>
    <row r="1260" spans="1:5" x14ac:dyDescent="0.25">
      <c r="A1260" s="50">
        <v>44620</v>
      </c>
      <c r="B1260" s="51" t="s">
        <v>381</v>
      </c>
      <c r="C1260" s="63" t="s">
        <v>382</v>
      </c>
      <c r="D1260" s="59" t="s">
        <v>488</v>
      </c>
      <c r="E1260" s="77">
        <v>92305</v>
      </c>
    </row>
    <row r="1261" spans="1:5" x14ac:dyDescent="0.25">
      <c r="A1261" s="62" t="s">
        <v>358</v>
      </c>
      <c r="B1261" s="63" t="s">
        <v>587</v>
      </c>
      <c r="C1261" s="62" t="s">
        <v>358</v>
      </c>
      <c r="D1261" s="51" t="s">
        <v>358</v>
      </c>
      <c r="E1261" s="76"/>
    </row>
    <row r="1262" spans="1:5" x14ac:dyDescent="0.25">
      <c r="A1262" s="62" t="s">
        <v>358</v>
      </c>
      <c r="B1262" s="63" t="s">
        <v>386</v>
      </c>
      <c r="C1262" s="62" t="s">
        <v>358</v>
      </c>
      <c r="D1262" s="51" t="s">
        <v>358</v>
      </c>
      <c r="E1262" s="76">
        <v>8307.5</v>
      </c>
    </row>
    <row r="1263" spans="1:5" x14ac:dyDescent="0.25">
      <c r="A1263" s="62" t="s">
        <v>358</v>
      </c>
      <c r="B1263" s="63" t="s">
        <v>385</v>
      </c>
      <c r="C1263" s="62" t="s">
        <v>358</v>
      </c>
      <c r="D1263" s="51" t="s">
        <v>358</v>
      </c>
      <c r="E1263" s="76">
        <v>8307.5</v>
      </c>
    </row>
    <row r="1264" spans="1:5" x14ac:dyDescent="0.25">
      <c r="A1264" s="50">
        <v>44620</v>
      </c>
      <c r="B1264" s="51" t="s">
        <v>381</v>
      </c>
      <c r="C1264" s="63" t="s">
        <v>382</v>
      </c>
      <c r="D1264" s="59" t="s">
        <v>490</v>
      </c>
      <c r="E1264" s="77">
        <v>23409</v>
      </c>
    </row>
    <row r="1265" spans="1:5" x14ac:dyDescent="0.25">
      <c r="A1265" s="62" t="s">
        <v>358</v>
      </c>
      <c r="B1265" s="63" t="s">
        <v>419</v>
      </c>
      <c r="C1265" s="62" t="s">
        <v>358</v>
      </c>
      <c r="D1265" s="51" t="s">
        <v>358</v>
      </c>
      <c r="E1265" s="76"/>
    </row>
    <row r="1266" spans="1:5" x14ac:dyDescent="0.25">
      <c r="A1266" s="62" t="s">
        <v>358</v>
      </c>
      <c r="B1266" s="63" t="s">
        <v>385</v>
      </c>
      <c r="C1266" s="62" t="s">
        <v>358</v>
      </c>
      <c r="D1266" s="51" t="s">
        <v>358</v>
      </c>
      <c r="E1266" s="76">
        <v>2106.81</v>
      </c>
    </row>
    <row r="1267" spans="1:5" x14ac:dyDescent="0.25">
      <c r="A1267" s="62" t="s">
        <v>358</v>
      </c>
      <c r="B1267" s="63" t="s">
        <v>386</v>
      </c>
      <c r="C1267" s="62" t="s">
        <v>358</v>
      </c>
      <c r="D1267" s="51" t="s">
        <v>358</v>
      </c>
      <c r="E1267" s="76">
        <v>2106.81</v>
      </c>
    </row>
    <row r="1268" spans="1:5" x14ac:dyDescent="0.25">
      <c r="A1268" s="62" t="s">
        <v>358</v>
      </c>
      <c r="B1268" s="63" t="s">
        <v>589</v>
      </c>
      <c r="C1268" s="62" t="s">
        <v>358</v>
      </c>
      <c r="D1268" s="51" t="s">
        <v>358</v>
      </c>
      <c r="E1268" s="76">
        <v>27.62</v>
      </c>
    </row>
    <row r="1269" spans="1:5" x14ac:dyDescent="0.25">
      <c r="A1269" s="62" t="s">
        <v>358</v>
      </c>
      <c r="B1269" s="63" t="s">
        <v>565</v>
      </c>
      <c r="C1269" s="62" t="s">
        <v>358</v>
      </c>
      <c r="D1269" s="51" t="s">
        <v>358</v>
      </c>
      <c r="E1269" s="76"/>
    </row>
    <row r="1270" spans="1:5" x14ac:dyDescent="0.25">
      <c r="A1270" s="50">
        <v>44620</v>
      </c>
      <c r="B1270" s="51" t="s">
        <v>381</v>
      </c>
      <c r="C1270" s="63" t="s">
        <v>382</v>
      </c>
      <c r="D1270" s="59" t="s">
        <v>492</v>
      </c>
      <c r="E1270" s="77">
        <v>1370474.67</v>
      </c>
    </row>
    <row r="1271" spans="1:5" x14ac:dyDescent="0.25">
      <c r="A1271" s="62" t="s">
        <v>358</v>
      </c>
      <c r="B1271" s="63" t="s">
        <v>419</v>
      </c>
      <c r="C1271" s="62" t="s">
        <v>358</v>
      </c>
      <c r="D1271" s="51" t="s">
        <v>358</v>
      </c>
      <c r="E1271" s="76"/>
    </row>
    <row r="1272" spans="1:5" x14ac:dyDescent="0.25">
      <c r="A1272" s="62" t="s">
        <v>358</v>
      </c>
      <c r="B1272" s="63" t="s">
        <v>385</v>
      </c>
      <c r="C1272" s="62" t="s">
        <v>358</v>
      </c>
      <c r="D1272" s="51" t="s">
        <v>358</v>
      </c>
      <c r="E1272" s="76">
        <v>123342.72</v>
      </c>
    </row>
    <row r="1273" spans="1:5" x14ac:dyDescent="0.25">
      <c r="A1273" s="62" t="s">
        <v>358</v>
      </c>
      <c r="B1273" s="63" t="s">
        <v>386</v>
      </c>
      <c r="C1273" s="62" t="s">
        <v>358</v>
      </c>
      <c r="D1273" s="51" t="s">
        <v>358</v>
      </c>
      <c r="E1273" s="76">
        <v>123342.72</v>
      </c>
    </row>
    <row r="1274" spans="1:5" x14ac:dyDescent="0.25">
      <c r="A1274" s="62" t="s">
        <v>358</v>
      </c>
      <c r="B1274" s="63" t="s">
        <v>589</v>
      </c>
      <c r="C1274" s="62" t="s">
        <v>358</v>
      </c>
      <c r="D1274" s="51" t="s">
        <v>358</v>
      </c>
      <c r="E1274" s="76">
        <v>1617.16</v>
      </c>
    </row>
    <row r="1275" spans="1:5" x14ac:dyDescent="0.25">
      <c r="A1275" s="62" t="s">
        <v>358</v>
      </c>
      <c r="B1275" s="63" t="s">
        <v>565</v>
      </c>
      <c r="C1275" s="62" t="s">
        <v>358</v>
      </c>
      <c r="D1275" s="51" t="s">
        <v>358</v>
      </c>
      <c r="E1275" s="76"/>
    </row>
    <row r="1276" spans="1:5" x14ac:dyDescent="0.25">
      <c r="A1276" s="50">
        <v>44620</v>
      </c>
      <c r="B1276" s="51" t="s">
        <v>381</v>
      </c>
      <c r="C1276" s="63" t="s">
        <v>382</v>
      </c>
      <c r="D1276" s="59" t="s">
        <v>493</v>
      </c>
      <c r="E1276" s="77">
        <v>14400</v>
      </c>
    </row>
    <row r="1277" spans="1:5" x14ac:dyDescent="0.25">
      <c r="A1277" s="62" t="s">
        <v>358</v>
      </c>
      <c r="B1277" s="63" t="s">
        <v>596</v>
      </c>
      <c r="C1277" s="62" t="s">
        <v>358</v>
      </c>
      <c r="D1277" s="51" t="s">
        <v>358</v>
      </c>
      <c r="E1277" s="76"/>
    </row>
    <row r="1278" spans="1:5" x14ac:dyDescent="0.25">
      <c r="A1278" s="62" t="s">
        <v>358</v>
      </c>
      <c r="B1278" s="63" t="s">
        <v>597</v>
      </c>
      <c r="C1278" s="62" t="s">
        <v>358</v>
      </c>
      <c r="D1278" s="51" t="s">
        <v>358</v>
      </c>
      <c r="E1278" s="76">
        <v>2592</v>
      </c>
    </row>
    <row r="1279" spans="1:5" x14ac:dyDescent="0.25">
      <c r="A1279" s="50">
        <v>44622</v>
      </c>
      <c r="B1279" s="51" t="s">
        <v>381</v>
      </c>
      <c r="C1279" s="63" t="s">
        <v>382</v>
      </c>
      <c r="D1279" s="59" t="s">
        <v>495</v>
      </c>
      <c r="E1279" s="77">
        <v>11670</v>
      </c>
    </row>
    <row r="1280" spans="1:5" x14ac:dyDescent="0.25">
      <c r="A1280" s="62" t="s">
        <v>358</v>
      </c>
      <c r="B1280" s="63" t="s">
        <v>588</v>
      </c>
      <c r="C1280" s="62" t="s">
        <v>358</v>
      </c>
      <c r="D1280" s="51" t="s">
        <v>358</v>
      </c>
      <c r="E1280" s="76"/>
    </row>
    <row r="1281" spans="1:5" x14ac:dyDescent="0.25">
      <c r="A1281" s="62" t="s">
        <v>358</v>
      </c>
      <c r="B1281" s="63" t="s">
        <v>386</v>
      </c>
      <c r="C1281" s="62" t="s">
        <v>358</v>
      </c>
      <c r="D1281" s="51" t="s">
        <v>358</v>
      </c>
      <c r="E1281" s="76">
        <v>1050.31</v>
      </c>
    </row>
    <row r="1282" spans="1:5" x14ac:dyDescent="0.25">
      <c r="A1282" s="62" t="s">
        <v>358</v>
      </c>
      <c r="B1282" s="63" t="s">
        <v>385</v>
      </c>
      <c r="C1282" s="62" t="s">
        <v>358</v>
      </c>
      <c r="D1282" s="51" t="s">
        <v>358</v>
      </c>
      <c r="E1282" s="76">
        <v>1050.31</v>
      </c>
    </row>
    <row r="1283" spans="1:5" x14ac:dyDescent="0.25">
      <c r="A1283" s="62" t="s">
        <v>358</v>
      </c>
      <c r="B1283" s="63" t="s">
        <v>565</v>
      </c>
      <c r="C1283" s="62" t="s">
        <v>358</v>
      </c>
      <c r="D1283" s="51" t="s">
        <v>358</v>
      </c>
      <c r="E1283" s="76">
        <v>0.38</v>
      </c>
    </row>
    <row r="1284" spans="1:5" x14ac:dyDescent="0.25">
      <c r="A1284" s="50">
        <v>44623</v>
      </c>
      <c r="B1284" s="51" t="s">
        <v>381</v>
      </c>
      <c r="C1284" s="63" t="s">
        <v>382</v>
      </c>
      <c r="D1284" s="59" t="s">
        <v>496</v>
      </c>
      <c r="E1284" s="77">
        <v>83103</v>
      </c>
    </row>
    <row r="1285" spans="1:5" x14ac:dyDescent="0.25">
      <c r="A1285" s="62" t="s">
        <v>358</v>
      </c>
      <c r="B1285" s="63" t="s">
        <v>578</v>
      </c>
      <c r="C1285" s="62" t="s">
        <v>358</v>
      </c>
      <c r="D1285" s="51" t="s">
        <v>358</v>
      </c>
      <c r="E1285" s="76"/>
    </row>
    <row r="1286" spans="1:5" x14ac:dyDescent="0.25">
      <c r="A1286" s="62" t="s">
        <v>358</v>
      </c>
      <c r="B1286" s="63" t="s">
        <v>385</v>
      </c>
      <c r="C1286" s="62" t="s">
        <v>358</v>
      </c>
      <c r="D1286" s="51" t="s">
        <v>358</v>
      </c>
      <c r="E1286" s="76">
        <v>7479.27</v>
      </c>
    </row>
    <row r="1287" spans="1:5" x14ac:dyDescent="0.25">
      <c r="A1287" s="62" t="s">
        <v>358</v>
      </c>
      <c r="B1287" s="63" t="s">
        <v>386</v>
      </c>
      <c r="C1287" s="62" t="s">
        <v>358</v>
      </c>
      <c r="D1287" s="51" t="s">
        <v>358</v>
      </c>
      <c r="E1287" s="76">
        <v>7479.27</v>
      </c>
    </row>
    <row r="1288" spans="1:5" x14ac:dyDescent="0.25">
      <c r="A1288" s="62" t="s">
        <v>358</v>
      </c>
      <c r="B1288" s="63" t="s">
        <v>565</v>
      </c>
      <c r="C1288" s="62" t="s">
        <v>358</v>
      </c>
      <c r="D1288" s="51" t="s">
        <v>358</v>
      </c>
      <c r="E1288" s="76">
        <v>0.46</v>
      </c>
    </row>
    <row r="1289" spans="1:5" x14ac:dyDescent="0.25">
      <c r="A1289" s="50">
        <v>44637</v>
      </c>
      <c r="B1289" s="51" t="s">
        <v>381</v>
      </c>
      <c r="C1289" s="63" t="s">
        <v>382</v>
      </c>
      <c r="D1289" s="59" t="s">
        <v>497</v>
      </c>
      <c r="E1289" s="77">
        <v>166849.85</v>
      </c>
    </row>
    <row r="1290" spans="1:5" x14ac:dyDescent="0.25">
      <c r="A1290" s="62" t="s">
        <v>358</v>
      </c>
      <c r="B1290" s="63" t="s">
        <v>598</v>
      </c>
      <c r="C1290" s="62" t="s">
        <v>358</v>
      </c>
      <c r="D1290" s="51" t="s">
        <v>358</v>
      </c>
      <c r="E1290" s="76"/>
    </row>
    <row r="1291" spans="1:5" x14ac:dyDescent="0.25">
      <c r="A1291" s="62" t="s">
        <v>358</v>
      </c>
      <c r="B1291" s="63" t="s">
        <v>597</v>
      </c>
      <c r="C1291" s="62" t="s">
        <v>358</v>
      </c>
      <c r="D1291" s="51" t="s">
        <v>358</v>
      </c>
      <c r="E1291" s="76">
        <v>30032.97</v>
      </c>
    </row>
    <row r="1292" spans="1:5" x14ac:dyDescent="0.25">
      <c r="A1292" s="62" t="s">
        <v>358</v>
      </c>
      <c r="B1292" s="63" t="s">
        <v>565</v>
      </c>
      <c r="C1292" s="62" t="s">
        <v>358</v>
      </c>
      <c r="D1292" s="51" t="s">
        <v>358</v>
      </c>
      <c r="E1292" s="76">
        <v>0.18</v>
      </c>
    </row>
    <row r="1293" spans="1:5" x14ac:dyDescent="0.25">
      <c r="A1293" s="50">
        <v>44637</v>
      </c>
      <c r="B1293" s="51" t="s">
        <v>381</v>
      </c>
      <c r="C1293" s="63" t="s">
        <v>382</v>
      </c>
      <c r="D1293" s="59" t="s">
        <v>498</v>
      </c>
      <c r="E1293" s="77">
        <v>30000</v>
      </c>
    </row>
    <row r="1294" spans="1:5" x14ac:dyDescent="0.25">
      <c r="A1294" s="62" t="s">
        <v>358</v>
      </c>
      <c r="B1294" s="63" t="s">
        <v>599</v>
      </c>
      <c r="C1294" s="62" t="s">
        <v>358</v>
      </c>
      <c r="D1294" s="51" t="s">
        <v>358</v>
      </c>
      <c r="E1294" s="76"/>
    </row>
    <row r="1295" spans="1:5" x14ac:dyDescent="0.25">
      <c r="A1295" s="62" t="s">
        <v>358</v>
      </c>
      <c r="B1295" s="63" t="s">
        <v>600</v>
      </c>
      <c r="C1295" s="62" t="s">
        <v>358</v>
      </c>
      <c r="D1295" s="51" t="s">
        <v>358</v>
      </c>
      <c r="E1295" s="76">
        <v>750</v>
      </c>
    </row>
    <row r="1296" spans="1:5" x14ac:dyDescent="0.25">
      <c r="A1296" s="62" t="s">
        <v>358</v>
      </c>
      <c r="B1296" s="63" t="s">
        <v>601</v>
      </c>
      <c r="C1296" s="62" t="s">
        <v>358</v>
      </c>
      <c r="D1296" s="51" t="s">
        <v>358</v>
      </c>
      <c r="E1296" s="76">
        <v>750</v>
      </c>
    </row>
    <row r="1297" spans="1:5" x14ac:dyDescent="0.25">
      <c r="A1297" s="50">
        <v>44638</v>
      </c>
      <c r="B1297" s="51" t="s">
        <v>381</v>
      </c>
      <c r="C1297" s="63" t="s">
        <v>382</v>
      </c>
      <c r="D1297" s="59" t="s">
        <v>499</v>
      </c>
      <c r="E1297" s="77">
        <v>198280</v>
      </c>
    </row>
    <row r="1298" spans="1:5" x14ac:dyDescent="0.25">
      <c r="A1298" s="62" t="s">
        <v>358</v>
      </c>
      <c r="B1298" s="63" t="s">
        <v>587</v>
      </c>
      <c r="C1298" s="62" t="s">
        <v>358</v>
      </c>
      <c r="D1298" s="51" t="s">
        <v>358</v>
      </c>
      <c r="E1298" s="76"/>
    </row>
    <row r="1299" spans="1:5" x14ac:dyDescent="0.25">
      <c r="A1299" s="62" t="s">
        <v>358</v>
      </c>
      <c r="B1299" s="63" t="s">
        <v>385</v>
      </c>
      <c r="C1299" s="62" t="s">
        <v>358</v>
      </c>
      <c r="D1299" s="51" t="s">
        <v>358</v>
      </c>
      <c r="E1299" s="76">
        <v>17845.5</v>
      </c>
    </row>
    <row r="1300" spans="1:5" x14ac:dyDescent="0.25">
      <c r="A1300" s="62" t="s">
        <v>358</v>
      </c>
      <c r="B1300" s="63" t="s">
        <v>386</v>
      </c>
      <c r="C1300" s="62" t="s">
        <v>358</v>
      </c>
      <c r="D1300" s="51" t="s">
        <v>358</v>
      </c>
      <c r="E1300" s="76">
        <v>17845.5</v>
      </c>
    </row>
    <row r="1301" spans="1:5" x14ac:dyDescent="0.25">
      <c r="A1301" s="50">
        <v>44651</v>
      </c>
      <c r="B1301" s="51" t="s">
        <v>381</v>
      </c>
      <c r="C1301" s="63" t="s">
        <v>382</v>
      </c>
      <c r="D1301" s="59" t="s">
        <v>500</v>
      </c>
      <c r="E1301" s="77">
        <v>83572</v>
      </c>
    </row>
    <row r="1302" spans="1:5" x14ac:dyDescent="0.25">
      <c r="A1302" s="62" t="s">
        <v>358</v>
      </c>
      <c r="B1302" s="63" t="s">
        <v>588</v>
      </c>
      <c r="C1302" s="62" t="s">
        <v>358</v>
      </c>
      <c r="D1302" s="51" t="s">
        <v>358</v>
      </c>
      <c r="E1302" s="76"/>
    </row>
    <row r="1303" spans="1:5" x14ac:dyDescent="0.25">
      <c r="A1303" s="62" t="s">
        <v>358</v>
      </c>
      <c r="B1303" s="63" t="s">
        <v>385</v>
      </c>
      <c r="C1303" s="62" t="s">
        <v>358</v>
      </c>
      <c r="D1303" s="51" t="s">
        <v>358</v>
      </c>
      <c r="E1303" s="76">
        <v>7521.48</v>
      </c>
    </row>
    <row r="1304" spans="1:5" x14ac:dyDescent="0.25">
      <c r="A1304" s="62" t="s">
        <v>358</v>
      </c>
      <c r="B1304" s="63" t="s">
        <v>386</v>
      </c>
      <c r="C1304" s="62" t="s">
        <v>358</v>
      </c>
      <c r="D1304" s="51" t="s">
        <v>358</v>
      </c>
      <c r="E1304" s="76">
        <v>7521.48</v>
      </c>
    </row>
    <row r="1305" spans="1:5" x14ac:dyDescent="0.25">
      <c r="A1305" s="62" t="s">
        <v>358</v>
      </c>
      <c r="B1305" s="63" t="s">
        <v>565</v>
      </c>
      <c r="C1305" s="62" t="s">
        <v>358</v>
      </c>
      <c r="D1305" s="51" t="s">
        <v>358</v>
      </c>
      <c r="E1305" s="76">
        <v>0.04</v>
      </c>
    </row>
    <row r="1306" spans="1:5" x14ac:dyDescent="0.25">
      <c r="A1306" s="50">
        <v>44651</v>
      </c>
      <c r="B1306" s="51" t="s">
        <v>381</v>
      </c>
      <c r="C1306" s="63" t="s">
        <v>382</v>
      </c>
      <c r="D1306" s="59" t="s">
        <v>502</v>
      </c>
      <c r="E1306" s="77">
        <v>63290</v>
      </c>
    </row>
    <row r="1307" spans="1:5" x14ac:dyDescent="0.25">
      <c r="A1307" s="62" t="s">
        <v>358</v>
      </c>
      <c r="B1307" s="63" t="s">
        <v>588</v>
      </c>
      <c r="C1307" s="62" t="s">
        <v>358</v>
      </c>
      <c r="D1307" s="51" t="s">
        <v>358</v>
      </c>
      <c r="E1307" s="76"/>
    </row>
    <row r="1308" spans="1:5" x14ac:dyDescent="0.25">
      <c r="A1308" s="62" t="s">
        <v>358</v>
      </c>
      <c r="B1308" s="63" t="s">
        <v>385</v>
      </c>
      <c r="C1308" s="62" t="s">
        <v>358</v>
      </c>
      <c r="D1308" s="51" t="s">
        <v>358</v>
      </c>
      <c r="E1308" s="76">
        <v>5696.1</v>
      </c>
    </row>
    <row r="1309" spans="1:5" x14ac:dyDescent="0.25">
      <c r="A1309" s="62" t="s">
        <v>358</v>
      </c>
      <c r="B1309" s="63" t="s">
        <v>386</v>
      </c>
      <c r="C1309" s="62" t="s">
        <v>358</v>
      </c>
      <c r="D1309" s="51" t="s">
        <v>358</v>
      </c>
      <c r="E1309" s="76">
        <v>5696.1</v>
      </c>
    </row>
    <row r="1310" spans="1:5" x14ac:dyDescent="0.25">
      <c r="A1310" s="62" t="s">
        <v>358</v>
      </c>
      <c r="B1310" s="63" t="s">
        <v>565</v>
      </c>
      <c r="C1310" s="62" t="s">
        <v>358</v>
      </c>
      <c r="D1310" s="51" t="s">
        <v>358</v>
      </c>
      <c r="E1310" s="76"/>
    </row>
    <row r="1311" spans="1:5" x14ac:dyDescent="0.25">
      <c r="A1311" s="50">
        <v>44651</v>
      </c>
      <c r="B1311" s="51" t="s">
        <v>381</v>
      </c>
      <c r="C1311" s="63" t="s">
        <v>382</v>
      </c>
      <c r="D1311" s="59" t="s">
        <v>503</v>
      </c>
      <c r="E1311" s="77">
        <v>60375</v>
      </c>
    </row>
    <row r="1312" spans="1:5" x14ac:dyDescent="0.25">
      <c r="A1312" s="62" t="s">
        <v>358</v>
      </c>
      <c r="B1312" s="63" t="s">
        <v>588</v>
      </c>
      <c r="C1312" s="62" t="s">
        <v>358</v>
      </c>
      <c r="D1312" s="51" t="s">
        <v>358</v>
      </c>
      <c r="E1312" s="76"/>
    </row>
    <row r="1313" spans="1:5" x14ac:dyDescent="0.25">
      <c r="A1313" s="62" t="s">
        <v>358</v>
      </c>
      <c r="B1313" s="63" t="s">
        <v>386</v>
      </c>
      <c r="C1313" s="62" t="s">
        <v>358</v>
      </c>
      <c r="D1313" s="51" t="s">
        <v>358</v>
      </c>
      <c r="E1313" s="76">
        <v>5433.75</v>
      </c>
    </row>
    <row r="1314" spans="1:5" x14ac:dyDescent="0.25">
      <c r="A1314" s="62" t="s">
        <v>358</v>
      </c>
      <c r="B1314" s="63" t="s">
        <v>385</v>
      </c>
      <c r="C1314" s="62" t="s">
        <v>358</v>
      </c>
      <c r="D1314" s="51" t="s">
        <v>358</v>
      </c>
      <c r="E1314" s="76">
        <v>5433.75</v>
      </c>
    </row>
    <row r="1315" spans="1:5" x14ac:dyDescent="0.25">
      <c r="A1315" s="62" t="s">
        <v>358</v>
      </c>
      <c r="B1315" s="63" t="s">
        <v>565</v>
      </c>
      <c r="C1315" s="62" t="s">
        <v>358</v>
      </c>
      <c r="D1315" s="51" t="s">
        <v>358</v>
      </c>
      <c r="E1315" s="76">
        <v>0.5</v>
      </c>
    </row>
    <row r="1316" spans="1:5" x14ac:dyDescent="0.25">
      <c r="A1316" s="50">
        <v>44651</v>
      </c>
      <c r="B1316" s="51" t="s">
        <v>381</v>
      </c>
      <c r="C1316" s="63" t="s">
        <v>382</v>
      </c>
      <c r="D1316" s="59" t="s">
        <v>504</v>
      </c>
      <c r="E1316" s="77">
        <v>62049.5</v>
      </c>
    </row>
    <row r="1317" spans="1:5" x14ac:dyDescent="0.25">
      <c r="A1317" s="62" t="s">
        <v>358</v>
      </c>
      <c r="B1317" s="63" t="s">
        <v>588</v>
      </c>
      <c r="C1317" s="62" t="s">
        <v>358</v>
      </c>
      <c r="D1317" s="51" t="s">
        <v>358</v>
      </c>
      <c r="E1317" s="76"/>
    </row>
    <row r="1318" spans="1:5" x14ac:dyDescent="0.25">
      <c r="A1318" s="62" t="s">
        <v>358</v>
      </c>
      <c r="B1318" s="63" t="s">
        <v>385</v>
      </c>
      <c r="C1318" s="62" t="s">
        <v>358</v>
      </c>
      <c r="D1318" s="51" t="s">
        <v>358</v>
      </c>
      <c r="E1318" s="76">
        <v>5584.46</v>
      </c>
    </row>
    <row r="1319" spans="1:5" x14ac:dyDescent="0.25">
      <c r="A1319" s="62" t="s">
        <v>358</v>
      </c>
      <c r="B1319" s="63" t="s">
        <v>386</v>
      </c>
      <c r="C1319" s="62" t="s">
        <v>358</v>
      </c>
      <c r="D1319" s="51" t="s">
        <v>358</v>
      </c>
      <c r="E1319" s="76">
        <v>5584.46</v>
      </c>
    </row>
    <row r="1320" spans="1:5" x14ac:dyDescent="0.25">
      <c r="A1320" s="62" t="s">
        <v>358</v>
      </c>
      <c r="B1320" s="63" t="s">
        <v>565</v>
      </c>
      <c r="C1320" s="62" t="s">
        <v>358</v>
      </c>
      <c r="D1320" s="51" t="s">
        <v>358</v>
      </c>
      <c r="E1320" s="76"/>
    </row>
    <row r="1321" spans="1:5" x14ac:dyDescent="0.25">
      <c r="A1321" s="50">
        <v>44651</v>
      </c>
      <c r="B1321" s="51" t="s">
        <v>381</v>
      </c>
      <c r="C1321" s="63" t="s">
        <v>382</v>
      </c>
      <c r="D1321" s="59" t="s">
        <v>505</v>
      </c>
      <c r="E1321" s="77">
        <v>49222.8</v>
      </c>
    </row>
    <row r="1322" spans="1:5" x14ac:dyDescent="0.25">
      <c r="A1322" s="62" t="s">
        <v>358</v>
      </c>
      <c r="B1322" s="63" t="s">
        <v>588</v>
      </c>
      <c r="C1322" s="62" t="s">
        <v>358</v>
      </c>
      <c r="D1322" s="51" t="s">
        <v>358</v>
      </c>
      <c r="E1322" s="76"/>
    </row>
    <row r="1323" spans="1:5" x14ac:dyDescent="0.25">
      <c r="A1323" s="62" t="s">
        <v>358</v>
      </c>
      <c r="B1323" s="63" t="s">
        <v>386</v>
      </c>
      <c r="C1323" s="62" t="s">
        <v>358</v>
      </c>
      <c r="D1323" s="51" t="s">
        <v>358</v>
      </c>
      <c r="E1323" s="76">
        <v>4430.05</v>
      </c>
    </row>
    <row r="1324" spans="1:5" x14ac:dyDescent="0.25">
      <c r="A1324" s="62" t="s">
        <v>358</v>
      </c>
      <c r="B1324" s="63" t="s">
        <v>385</v>
      </c>
      <c r="C1324" s="62" t="s">
        <v>358</v>
      </c>
      <c r="D1324" s="51" t="s">
        <v>358</v>
      </c>
      <c r="E1324" s="76">
        <v>4430.05</v>
      </c>
    </row>
    <row r="1325" spans="1:5" x14ac:dyDescent="0.25">
      <c r="A1325" s="62" t="s">
        <v>358</v>
      </c>
      <c r="B1325" s="63" t="s">
        <v>565</v>
      </c>
      <c r="C1325" s="62" t="s">
        <v>358</v>
      </c>
      <c r="D1325" s="51" t="s">
        <v>358</v>
      </c>
      <c r="E1325" s="76">
        <v>0.1</v>
      </c>
    </row>
    <row r="1326" spans="1:5" x14ac:dyDescent="0.25">
      <c r="A1326" s="50">
        <v>44651</v>
      </c>
      <c r="B1326" s="51" t="s">
        <v>381</v>
      </c>
      <c r="C1326" s="63" t="s">
        <v>382</v>
      </c>
      <c r="D1326" s="59" t="s">
        <v>506</v>
      </c>
      <c r="E1326" s="77">
        <v>49222.8</v>
      </c>
    </row>
    <row r="1327" spans="1:5" x14ac:dyDescent="0.25">
      <c r="A1327" s="62" t="s">
        <v>358</v>
      </c>
      <c r="B1327" s="63" t="s">
        <v>588</v>
      </c>
      <c r="C1327" s="62" t="s">
        <v>358</v>
      </c>
      <c r="D1327" s="51" t="s">
        <v>358</v>
      </c>
      <c r="E1327" s="76"/>
    </row>
    <row r="1328" spans="1:5" x14ac:dyDescent="0.25">
      <c r="A1328" s="62" t="s">
        <v>358</v>
      </c>
      <c r="B1328" s="63" t="s">
        <v>385</v>
      </c>
      <c r="C1328" s="62" t="s">
        <v>358</v>
      </c>
      <c r="D1328" s="51" t="s">
        <v>358</v>
      </c>
      <c r="E1328" s="76">
        <v>4430.05</v>
      </c>
    </row>
    <row r="1329" spans="1:5" x14ac:dyDescent="0.25">
      <c r="A1329" s="62" t="s">
        <v>358</v>
      </c>
      <c r="B1329" s="63" t="s">
        <v>386</v>
      </c>
      <c r="C1329" s="62" t="s">
        <v>358</v>
      </c>
      <c r="D1329" s="51" t="s">
        <v>358</v>
      </c>
      <c r="E1329" s="76">
        <v>4430.05</v>
      </c>
    </row>
    <row r="1330" spans="1:5" x14ac:dyDescent="0.25">
      <c r="A1330" s="62" t="s">
        <v>358</v>
      </c>
      <c r="B1330" s="63" t="s">
        <v>565</v>
      </c>
      <c r="C1330" s="62" t="s">
        <v>358</v>
      </c>
      <c r="D1330" s="51" t="s">
        <v>358</v>
      </c>
      <c r="E1330" s="76">
        <v>0.1</v>
      </c>
    </row>
    <row r="1331" spans="1:5" x14ac:dyDescent="0.25">
      <c r="A1331" s="50">
        <v>44651</v>
      </c>
      <c r="B1331" s="51" t="s">
        <v>381</v>
      </c>
      <c r="C1331" s="63" t="s">
        <v>382</v>
      </c>
      <c r="D1331" s="59" t="s">
        <v>508</v>
      </c>
      <c r="E1331" s="77">
        <v>164076</v>
      </c>
    </row>
    <row r="1332" spans="1:5" x14ac:dyDescent="0.25">
      <c r="A1332" s="62" t="s">
        <v>358</v>
      </c>
      <c r="B1332" s="63" t="s">
        <v>588</v>
      </c>
      <c r="C1332" s="62" t="s">
        <v>358</v>
      </c>
      <c r="D1332" s="51" t="s">
        <v>358</v>
      </c>
      <c r="E1332" s="76"/>
    </row>
    <row r="1333" spans="1:5" x14ac:dyDescent="0.25">
      <c r="A1333" s="62" t="s">
        <v>358</v>
      </c>
      <c r="B1333" s="63" t="s">
        <v>385</v>
      </c>
      <c r="C1333" s="62" t="s">
        <v>358</v>
      </c>
      <c r="D1333" s="51" t="s">
        <v>358</v>
      </c>
      <c r="E1333" s="76">
        <v>14766.84</v>
      </c>
    </row>
    <row r="1334" spans="1:5" x14ac:dyDescent="0.25">
      <c r="A1334" s="62" t="s">
        <v>358</v>
      </c>
      <c r="B1334" s="63" t="s">
        <v>386</v>
      </c>
      <c r="C1334" s="62" t="s">
        <v>358</v>
      </c>
      <c r="D1334" s="51" t="s">
        <v>358</v>
      </c>
      <c r="E1334" s="76">
        <v>14766.84</v>
      </c>
    </row>
    <row r="1335" spans="1:5" x14ac:dyDescent="0.25">
      <c r="A1335" s="62" t="s">
        <v>358</v>
      </c>
      <c r="B1335" s="63" t="s">
        <v>565</v>
      </c>
      <c r="C1335" s="62" t="s">
        <v>358</v>
      </c>
      <c r="D1335" s="51" t="s">
        <v>358</v>
      </c>
      <c r="E1335" s="76">
        <v>0.32</v>
      </c>
    </row>
    <row r="1336" spans="1:5" x14ac:dyDescent="0.25">
      <c r="A1336" s="50">
        <v>44651</v>
      </c>
      <c r="B1336" s="51" t="s">
        <v>381</v>
      </c>
      <c r="C1336" s="63" t="s">
        <v>382</v>
      </c>
      <c r="D1336" s="59" t="s">
        <v>509</v>
      </c>
      <c r="E1336" s="77">
        <v>165</v>
      </c>
    </row>
    <row r="1337" spans="1:5" x14ac:dyDescent="0.25">
      <c r="A1337" s="62" t="s">
        <v>358</v>
      </c>
      <c r="B1337" s="63" t="s">
        <v>588</v>
      </c>
      <c r="C1337" s="62" t="s">
        <v>358</v>
      </c>
      <c r="D1337" s="51" t="s">
        <v>358</v>
      </c>
      <c r="E1337" s="76"/>
    </row>
    <row r="1338" spans="1:5" x14ac:dyDescent="0.25">
      <c r="A1338" s="62" t="s">
        <v>358</v>
      </c>
      <c r="B1338" s="63" t="s">
        <v>385</v>
      </c>
      <c r="C1338" s="62" t="s">
        <v>358</v>
      </c>
      <c r="D1338" s="51" t="s">
        <v>358</v>
      </c>
      <c r="E1338" s="76">
        <v>16.600000000000001</v>
      </c>
    </row>
    <row r="1339" spans="1:5" x14ac:dyDescent="0.25">
      <c r="A1339" s="62" t="s">
        <v>358</v>
      </c>
      <c r="B1339" s="63" t="s">
        <v>386</v>
      </c>
      <c r="C1339" s="62" t="s">
        <v>358</v>
      </c>
      <c r="D1339" s="51" t="s">
        <v>358</v>
      </c>
      <c r="E1339" s="76">
        <v>16.600000000000001</v>
      </c>
    </row>
    <row r="1340" spans="1:5" x14ac:dyDescent="0.25">
      <c r="A1340" s="62" t="s">
        <v>358</v>
      </c>
      <c r="B1340" s="63" t="s">
        <v>565</v>
      </c>
      <c r="C1340" s="62" t="s">
        <v>358</v>
      </c>
      <c r="D1340" s="51" t="s">
        <v>358</v>
      </c>
      <c r="E1340" s="76"/>
    </row>
    <row r="1341" spans="1:5" x14ac:dyDescent="0.25">
      <c r="A1341" s="50">
        <v>44651</v>
      </c>
      <c r="B1341" s="51" t="s">
        <v>381</v>
      </c>
      <c r="C1341" s="63" t="s">
        <v>382</v>
      </c>
      <c r="D1341" s="59" t="s">
        <v>510</v>
      </c>
      <c r="E1341" s="77">
        <v>6527.6</v>
      </c>
    </row>
    <row r="1342" spans="1:5" x14ac:dyDescent="0.25">
      <c r="A1342" s="62" t="s">
        <v>358</v>
      </c>
      <c r="B1342" s="63" t="s">
        <v>588</v>
      </c>
      <c r="C1342" s="62" t="s">
        <v>358</v>
      </c>
      <c r="D1342" s="51" t="s">
        <v>358</v>
      </c>
      <c r="E1342" s="76"/>
    </row>
    <row r="1343" spans="1:5" x14ac:dyDescent="0.25">
      <c r="A1343" s="62" t="s">
        <v>358</v>
      </c>
      <c r="B1343" s="63" t="s">
        <v>386</v>
      </c>
      <c r="C1343" s="62" t="s">
        <v>358</v>
      </c>
      <c r="D1343" s="51" t="s">
        <v>358</v>
      </c>
      <c r="E1343" s="76">
        <v>589.26</v>
      </c>
    </row>
    <row r="1344" spans="1:5" x14ac:dyDescent="0.25">
      <c r="A1344" s="62" t="s">
        <v>358</v>
      </c>
      <c r="B1344" s="63" t="s">
        <v>385</v>
      </c>
      <c r="C1344" s="62" t="s">
        <v>358</v>
      </c>
      <c r="D1344" s="51" t="s">
        <v>358</v>
      </c>
      <c r="E1344" s="76">
        <v>589.26</v>
      </c>
    </row>
    <row r="1345" spans="1:7" x14ac:dyDescent="0.25">
      <c r="A1345" s="62" t="s">
        <v>358</v>
      </c>
      <c r="B1345" s="63" t="s">
        <v>565</v>
      </c>
      <c r="C1345" s="62" t="s">
        <v>358</v>
      </c>
      <c r="D1345" s="51" t="s">
        <v>358</v>
      </c>
      <c r="E1345" s="76"/>
    </row>
    <row r="1346" spans="1:7" x14ac:dyDescent="0.25">
      <c r="A1346" s="50">
        <v>44651</v>
      </c>
      <c r="B1346" s="51" t="s">
        <v>381</v>
      </c>
      <c r="C1346" s="63" t="s">
        <v>382</v>
      </c>
      <c r="D1346" s="59" t="s">
        <v>511</v>
      </c>
      <c r="E1346" s="77">
        <v>25200</v>
      </c>
    </row>
    <row r="1347" spans="1:7" x14ac:dyDescent="0.25">
      <c r="A1347" s="62" t="s">
        <v>358</v>
      </c>
      <c r="B1347" s="63" t="s">
        <v>602</v>
      </c>
      <c r="C1347" s="62" t="s">
        <v>358</v>
      </c>
      <c r="D1347" s="51" t="s">
        <v>358</v>
      </c>
      <c r="E1347" s="76"/>
    </row>
    <row r="1348" spans="1:7" x14ac:dyDescent="0.25">
      <c r="A1348" s="62" t="s">
        <v>358</v>
      </c>
      <c r="B1348" s="63" t="s">
        <v>600</v>
      </c>
      <c r="C1348" s="62" t="s">
        <v>358</v>
      </c>
      <c r="D1348" s="51" t="s">
        <v>358</v>
      </c>
      <c r="E1348" s="76">
        <v>630</v>
      </c>
    </row>
    <row r="1349" spans="1:7" x14ac:dyDescent="0.25">
      <c r="A1349" s="62" t="s">
        <v>358</v>
      </c>
      <c r="B1349" s="63" t="s">
        <v>601</v>
      </c>
      <c r="C1349" s="62" t="s">
        <v>358</v>
      </c>
      <c r="D1349" s="51" t="s">
        <v>358</v>
      </c>
      <c r="E1349" s="76">
        <v>630</v>
      </c>
    </row>
    <row r="1350" spans="1:7" s="67" customFormat="1" x14ac:dyDescent="0.25">
      <c r="A1350" s="50">
        <v>43375</v>
      </c>
      <c r="B1350" s="51" t="s">
        <v>381</v>
      </c>
      <c r="C1350" s="63" t="s">
        <v>617</v>
      </c>
      <c r="D1350" s="59" t="s">
        <v>427</v>
      </c>
      <c r="E1350" s="77">
        <v>1195829</v>
      </c>
      <c r="G1350" s="122"/>
    </row>
    <row r="1351" spans="1:7" x14ac:dyDescent="0.25">
      <c r="A1351" s="62" t="s">
        <v>358</v>
      </c>
      <c r="B1351" s="63" t="s">
        <v>717</v>
      </c>
      <c r="C1351" s="62" t="s">
        <v>358</v>
      </c>
      <c r="D1351" s="51" t="s">
        <v>358</v>
      </c>
      <c r="E1351" s="76">
        <v>107625</v>
      </c>
    </row>
    <row r="1352" spans="1:7" x14ac:dyDescent="0.25">
      <c r="A1352" s="62" t="s">
        <v>358</v>
      </c>
      <c r="B1352" s="63" t="s">
        <v>718</v>
      </c>
      <c r="C1352" s="62" t="s">
        <v>358</v>
      </c>
      <c r="D1352" s="51" t="s">
        <v>358</v>
      </c>
      <c r="E1352" s="76">
        <v>107625</v>
      </c>
    </row>
    <row r="1353" spans="1:7" x14ac:dyDescent="0.25">
      <c r="A1353" s="62" t="s">
        <v>358</v>
      </c>
      <c r="B1353" s="63" t="s">
        <v>719</v>
      </c>
      <c r="C1353" s="62" t="s">
        <v>358</v>
      </c>
      <c r="D1353" s="51" t="s">
        <v>358</v>
      </c>
      <c r="E1353" s="76"/>
    </row>
    <row r="1354" spans="1:7" x14ac:dyDescent="0.25">
      <c r="A1354" s="62" t="s">
        <v>358</v>
      </c>
      <c r="B1354" s="63" t="s">
        <v>720</v>
      </c>
      <c r="C1354" s="62" t="s">
        <v>358</v>
      </c>
      <c r="D1354" s="51" t="s">
        <v>358</v>
      </c>
      <c r="E1354" s="76"/>
    </row>
    <row r="1355" spans="1:7" x14ac:dyDescent="0.25">
      <c r="A1355" s="53"/>
      <c r="B1355" s="54" t="s">
        <v>721</v>
      </c>
      <c r="C1355" s="64"/>
      <c r="D1355" s="64"/>
      <c r="E1355" s="78"/>
    </row>
    <row r="1356" spans="1:7" x14ac:dyDescent="0.25">
      <c r="A1356" s="50">
        <v>43385</v>
      </c>
      <c r="B1356" s="51" t="s">
        <v>381</v>
      </c>
      <c r="C1356" s="63" t="s">
        <v>617</v>
      </c>
      <c r="D1356" s="59" t="s">
        <v>431</v>
      </c>
      <c r="E1356" s="77">
        <v>404549</v>
      </c>
    </row>
    <row r="1357" spans="1:7" x14ac:dyDescent="0.25">
      <c r="A1357" s="62" t="s">
        <v>358</v>
      </c>
      <c r="B1357" s="63" t="s">
        <v>717</v>
      </c>
      <c r="C1357" s="62" t="s">
        <v>358</v>
      </c>
      <c r="D1357" s="51" t="s">
        <v>358</v>
      </c>
      <c r="E1357" s="76">
        <v>36409</v>
      </c>
    </row>
    <row r="1358" spans="1:7" x14ac:dyDescent="0.25">
      <c r="A1358" s="62" t="s">
        <v>358</v>
      </c>
      <c r="B1358" s="63" t="s">
        <v>718</v>
      </c>
      <c r="C1358" s="62" t="s">
        <v>358</v>
      </c>
      <c r="D1358" s="51" t="s">
        <v>358</v>
      </c>
      <c r="E1358" s="76">
        <v>36409</v>
      </c>
    </row>
    <row r="1359" spans="1:7" x14ac:dyDescent="0.25">
      <c r="A1359" s="62" t="s">
        <v>358</v>
      </c>
      <c r="B1359" s="63" t="s">
        <v>719</v>
      </c>
      <c r="C1359" s="62" t="s">
        <v>358</v>
      </c>
      <c r="D1359" s="51" t="s">
        <v>358</v>
      </c>
      <c r="E1359" s="76"/>
    </row>
    <row r="1360" spans="1:7" x14ac:dyDescent="0.25">
      <c r="A1360" s="62" t="s">
        <v>358</v>
      </c>
      <c r="B1360" s="63" t="s">
        <v>720</v>
      </c>
      <c r="C1360" s="62" t="s">
        <v>358</v>
      </c>
      <c r="D1360" s="51" t="s">
        <v>358</v>
      </c>
      <c r="E1360" s="76"/>
    </row>
    <row r="1361" spans="1:5" x14ac:dyDescent="0.25">
      <c r="A1361" s="53"/>
      <c r="B1361" s="54" t="s">
        <v>494</v>
      </c>
      <c r="C1361" s="64"/>
      <c r="D1361" s="64"/>
      <c r="E1361" s="78"/>
    </row>
    <row r="1362" spans="1:5" x14ac:dyDescent="0.25">
      <c r="A1362" s="50">
        <v>43389</v>
      </c>
      <c r="B1362" s="51" t="s">
        <v>381</v>
      </c>
      <c r="C1362" s="63" t="s">
        <v>617</v>
      </c>
      <c r="D1362" s="59" t="s">
        <v>432</v>
      </c>
      <c r="E1362" s="77">
        <v>322951</v>
      </c>
    </row>
    <row r="1363" spans="1:5" x14ac:dyDescent="0.25">
      <c r="A1363" s="62" t="s">
        <v>358</v>
      </c>
      <c r="B1363" s="63" t="s">
        <v>717</v>
      </c>
      <c r="C1363" s="62" t="s">
        <v>358</v>
      </c>
      <c r="D1363" s="51" t="s">
        <v>358</v>
      </c>
      <c r="E1363" s="76">
        <v>29066</v>
      </c>
    </row>
    <row r="1364" spans="1:5" x14ac:dyDescent="0.25">
      <c r="A1364" s="62" t="s">
        <v>358</v>
      </c>
      <c r="B1364" s="63" t="s">
        <v>718</v>
      </c>
      <c r="C1364" s="62" t="s">
        <v>358</v>
      </c>
      <c r="D1364" s="51" t="s">
        <v>358</v>
      </c>
      <c r="E1364" s="76">
        <v>29066</v>
      </c>
    </row>
    <row r="1365" spans="1:5" x14ac:dyDescent="0.25">
      <c r="A1365" s="62" t="s">
        <v>358</v>
      </c>
      <c r="B1365" s="63" t="s">
        <v>719</v>
      </c>
      <c r="C1365" s="62" t="s">
        <v>358</v>
      </c>
      <c r="D1365" s="51" t="s">
        <v>358</v>
      </c>
      <c r="E1365" s="76"/>
    </row>
    <row r="1366" spans="1:5" x14ac:dyDescent="0.25">
      <c r="A1366" s="62" t="s">
        <v>358</v>
      </c>
      <c r="B1366" s="63" t="s">
        <v>720</v>
      </c>
      <c r="C1366" s="62" t="s">
        <v>358</v>
      </c>
      <c r="D1366" s="51" t="s">
        <v>358</v>
      </c>
      <c r="E1366" s="76"/>
    </row>
    <row r="1367" spans="1:5" x14ac:dyDescent="0.25">
      <c r="A1367" s="53"/>
      <c r="B1367" s="54" t="s">
        <v>494</v>
      </c>
      <c r="C1367" s="64"/>
      <c r="D1367" s="64"/>
      <c r="E1367" s="78"/>
    </row>
    <row r="1368" spans="1:5" x14ac:dyDescent="0.25">
      <c r="A1368" s="50">
        <v>43417</v>
      </c>
      <c r="B1368" s="51" t="s">
        <v>381</v>
      </c>
      <c r="C1368" s="63" t="s">
        <v>617</v>
      </c>
      <c r="D1368" s="59" t="s">
        <v>445</v>
      </c>
      <c r="E1368" s="77">
        <v>1109165</v>
      </c>
    </row>
    <row r="1369" spans="1:5" x14ac:dyDescent="0.25">
      <c r="A1369" s="62" t="s">
        <v>358</v>
      </c>
      <c r="B1369" s="63" t="s">
        <v>717</v>
      </c>
      <c r="C1369" s="62" t="s">
        <v>358</v>
      </c>
      <c r="D1369" s="51" t="s">
        <v>358</v>
      </c>
      <c r="E1369" s="76">
        <v>99825</v>
      </c>
    </row>
    <row r="1370" spans="1:5" x14ac:dyDescent="0.25">
      <c r="A1370" s="62" t="s">
        <v>358</v>
      </c>
      <c r="B1370" s="63" t="s">
        <v>718</v>
      </c>
      <c r="C1370" s="62" t="s">
        <v>358</v>
      </c>
      <c r="D1370" s="51" t="s">
        <v>358</v>
      </c>
      <c r="E1370" s="76">
        <v>99825</v>
      </c>
    </row>
    <row r="1371" spans="1:5" x14ac:dyDescent="0.25">
      <c r="A1371" s="62" t="s">
        <v>358</v>
      </c>
      <c r="B1371" s="63" t="s">
        <v>719</v>
      </c>
      <c r="C1371" s="62" t="s">
        <v>358</v>
      </c>
      <c r="D1371" s="51" t="s">
        <v>358</v>
      </c>
      <c r="E1371" s="76"/>
    </row>
    <row r="1372" spans="1:5" x14ac:dyDescent="0.25">
      <c r="A1372" s="62" t="s">
        <v>358</v>
      </c>
      <c r="B1372" s="63" t="s">
        <v>720</v>
      </c>
      <c r="C1372" s="62" t="s">
        <v>358</v>
      </c>
      <c r="D1372" s="51" t="s">
        <v>358</v>
      </c>
      <c r="E1372" s="76"/>
    </row>
    <row r="1373" spans="1:5" x14ac:dyDescent="0.25">
      <c r="A1373" s="53"/>
      <c r="B1373" s="54" t="s">
        <v>560</v>
      </c>
      <c r="C1373" s="64"/>
      <c r="D1373" s="64"/>
      <c r="E1373" s="78"/>
    </row>
    <row r="1374" spans="1:5" x14ac:dyDescent="0.25">
      <c r="A1374" s="50">
        <v>43445</v>
      </c>
      <c r="B1374" s="51" t="s">
        <v>722</v>
      </c>
      <c r="C1374" s="63" t="s">
        <v>617</v>
      </c>
      <c r="D1374" s="59" t="s">
        <v>454</v>
      </c>
      <c r="E1374" s="77">
        <v>50505</v>
      </c>
    </row>
    <row r="1375" spans="1:5" x14ac:dyDescent="0.25">
      <c r="A1375" s="50">
        <v>43511</v>
      </c>
      <c r="B1375" s="51" t="s">
        <v>381</v>
      </c>
      <c r="C1375" s="63" t="s">
        <v>617</v>
      </c>
      <c r="D1375" s="59" t="s">
        <v>474</v>
      </c>
      <c r="E1375" s="77">
        <v>147575</v>
      </c>
    </row>
    <row r="1376" spans="1:5" x14ac:dyDescent="0.25">
      <c r="A1376" s="62" t="s">
        <v>358</v>
      </c>
      <c r="B1376" s="63" t="s">
        <v>717</v>
      </c>
      <c r="C1376" s="62" t="s">
        <v>358</v>
      </c>
      <c r="D1376" s="51" t="s">
        <v>358</v>
      </c>
      <c r="E1376" s="76">
        <v>13282</v>
      </c>
    </row>
    <row r="1377" spans="1:5" x14ac:dyDescent="0.25">
      <c r="A1377" s="62" t="s">
        <v>358</v>
      </c>
      <c r="B1377" s="63" t="s">
        <v>718</v>
      </c>
      <c r="C1377" s="62" t="s">
        <v>358</v>
      </c>
      <c r="D1377" s="51" t="s">
        <v>358</v>
      </c>
      <c r="E1377" s="76">
        <v>13282</v>
      </c>
    </row>
    <row r="1378" spans="1:5" x14ac:dyDescent="0.25">
      <c r="A1378" s="62" t="s">
        <v>358</v>
      </c>
      <c r="B1378" s="63" t="s">
        <v>719</v>
      </c>
      <c r="C1378" s="62" t="s">
        <v>358</v>
      </c>
      <c r="D1378" s="51" t="s">
        <v>358</v>
      </c>
      <c r="E1378" s="76"/>
    </row>
    <row r="1379" spans="1:5" x14ac:dyDescent="0.25">
      <c r="A1379" s="62" t="s">
        <v>358</v>
      </c>
      <c r="B1379" s="63" t="s">
        <v>720</v>
      </c>
      <c r="C1379" s="62" t="s">
        <v>358</v>
      </c>
      <c r="D1379" s="51" t="s">
        <v>358</v>
      </c>
      <c r="E1379" s="76"/>
    </row>
    <row r="1380" spans="1:5" x14ac:dyDescent="0.25">
      <c r="A1380" s="53"/>
      <c r="B1380" s="54" t="s">
        <v>387</v>
      </c>
      <c r="C1380" s="64"/>
      <c r="D1380" s="64"/>
      <c r="E1380" s="78"/>
    </row>
    <row r="1381" spans="1:5" x14ac:dyDescent="0.25">
      <c r="A1381" s="50">
        <v>43511</v>
      </c>
      <c r="B1381" s="51" t="s">
        <v>381</v>
      </c>
      <c r="C1381" s="63" t="s">
        <v>617</v>
      </c>
      <c r="D1381" s="59" t="s">
        <v>475</v>
      </c>
      <c r="E1381" s="77">
        <v>9450</v>
      </c>
    </row>
    <row r="1382" spans="1:5" x14ac:dyDescent="0.25">
      <c r="A1382" s="62" t="s">
        <v>358</v>
      </c>
      <c r="B1382" s="63" t="s">
        <v>717</v>
      </c>
      <c r="C1382" s="62" t="s">
        <v>358</v>
      </c>
      <c r="D1382" s="51" t="s">
        <v>358</v>
      </c>
      <c r="E1382" s="76">
        <v>851</v>
      </c>
    </row>
    <row r="1383" spans="1:5" x14ac:dyDescent="0.25">
      <c r="A1383" s="62" t="s">
        <v>358</v>
      </c>
      <c r="B1383" s="63" t="s">
        <v>718</v>
      </c>
      <c r="C1383" s="62" t="s">
        <v>358</v>
      </c>
      <c r="D1383" s="51" t="s">
        <v>358</v>
      </c>
      <c r="E1383" s="76">
        <v>851</v>
      </c>
    </row>
    <row r="1384" spans="1:5" x14ac:dyDescent="0.25">
      <c r="A1384" s="62" t="s">
        <v>358</v>
      </c>
      <c r="B1384" s="63" t="s">
        <v>719</v>
      </c>
      <c r="C1384" s="62" t="s">
        <v>358</v>
      </c>
      <c r="D1384" s="51" t="s">
        <v>358</v>
      </c>
      <c r="E1384" s="76"/>
    </row>
    <row r="1385" spans="1:5" x14ac:dyDescent="0.25">
      <c r="A1385" s="62" t="s">
        <v>358</v>
      </c>
      <c r="B1385" s="63" t="s">
        <v>720</v>
      </c>
      <c r="C1385" s="62" t="s">
        <v>358</v>
      </c>
      <c r="D1385" s="51" t="s">
        <v>358</v>
      </c>
      <c r="E1385" s="76"/>
    </row>
    <row r="1386" spans="1:5" x14ac:dyDescent="0.25">
      <c r="A1386" s="50">
        <v>43523</v>
      </c>
      <c r="B1386" s="51" t="s">
        <v>381</v>
      </c>
      <c r="C1386" s="63" t="s">
        <v>723</v>
      </c>
      <c r="D1386" s="59" t="s">
        <v>383</v>
      </c>
      <c r="E1386" s="77"/>
    </row>
    <row r="1387" spans="1:5" x14ac:dyDescent="0.25">
      <c r="A1387" s="62" t="s">
        <v>358</v>
      </c>
      <c r="B1387" s="63" t="s">
        <v>719</v>
      </c>
      <c r="C1387" s="62" t="s">
        <v>358</v>
      </c>
      <c r="D1387" s="51" t="s">
        <v>358</v>
      </c>
      <c r="E1387" s="76">
        <v>17145</v>
      </c>
    </row>
    <row r="1388" spans="1:5" x14ac:dyDescent="0.25">
      <c r="A1388" s="62" t="s">
        <v>358</v>
      </c>
      <c r="B1388" s="63" t="s">
        <v>717</v>
      </c>
      <c r="C1388" s="62" t="s">
        <v>358</v>
      </c>
      <c r="D1388" s="51" t="s">
        <v>358</v>
      </c>
      <c r="E1388" s="76"/>
    </row>
    <row r="1389" spans="1:5" x14ac:dyDescent="0.25">
      <c r="A1389" s="62" t="s">
        <v>358</v>
      </c>
      <c r="B1389" s="63" t="s">
        <v>718</v>
      </c>
      <c r="C1389" s="62" t="s">
        <v>358</v>
      </c>
      <c r="D1389" s="51" t="s">
        <v>358</v>
      </c>
      <c r="E1389" s="76"/>
    </row>
    <row r="1390" spans="1:5" x14ac:dyDescent="0.25">
      <c r="A1390" s="62" t="s">
        <v>358</v>
      </c>
      <c r="B1390" s="63" t="s">
        <v>565</v>
      </c>
      <c r="C1390" s="62" t="s">
        <v>358</v>
      </c>
      <c r="D1390" s="51" t="s">
        <v>358</v>
      </c>
      <c r="E1390" s="76"/>
    </row>
    <row r="1391" spans="1:5" x14ac:dyDescent="0.25">
      <c r="A1391" s="50">
        <v>43549</v>
      </c>
      <c r="B1391" s="51" t="s">
        <v>381</v>
      </c>
      <c r="C1391" s="63" t="s">
        <v>617</v>
      </c>
      <c r="D1391" s="59" t="s">
        <v>724</v>
      </c>
      <c r="E1391" s="77">
        <v>2959011</v>
      </c>
    </row>
    <row r="1392" spans="1:5" x14ac:dyDescent="0.25">
      <c r="A1392" s="62" t="s">
        <v>358</v>
      </c>
      <c r="B1392" s="63" t="s">
        <v>717</v>
      </c>
      <c r="C1392" s="62" t="s">
        <v>358</v>
      </c>
      <c r="D1392" s="51" t="s">
        <v>358</v>
      </c>
      <c r="E1392" s="76">
        <v>266311</v>
      </c>
    </row>
    <row r="1393" spans="1:5" x14ac:dyDescent="0.25">
      <c r="A1393" s="62" t="s">
        <v>358</v>
      </c>
      <c r="B1393" s="63" t="s">
        <v>718</v>
      </c>
      <c r="C1393" s="62" t="s">
        <v>358</v>
      </c>
      <c r="D1393" s="51" t="s">
        <v>358</v>
      </c>
      <c r="E1393" s="76">
        <v>266311</v>
      </c>
    </row>
    <row r="1394" spans="1:5" x14ac:dyDescent="0.25">
      <c r="A1394" s="62" t="s">
        <v>358</v>
      </c>
      <c r="B1394" s="63" t="s">
        <v>725</v>
      </c>
      <c r="C1394" s="62" t="s">
        <v>358</v>
      </c>
      <c r="D1394" s="51" t="s">
        <v>358</v>
      </c>
      <c r="E1394" s="76"/>
    </row>
    <row r="1395" spans="1:5" x14ac:dyDescent="0.25">
      <c r="A1395" s="62" t="s">
        <v>358</v>
      </c>
      <c r="B1395" s="63" t="s">
        <v>720</v>
      </c>
      <c r="C1395" s="62" t="s">
        <v>358</v>
      </c>
      <c r="D1395" s="51" t="s">
        <v>358</v>
      </c>
      <c r="E1395" s="76"/>
    </row>
    <row r="1396" spans="1:5" x14ac:dyDescent="0.25">
      <c r="A1396" s="62" t="s">
        <v>358</v>
      </c>
      <c r="B1396" s="63" t="s">
        <v>726</v>
      </c>
      <c r="C1396" s="62" t="s">
        <v>358</v>
      </c>
      <c r="D1396" s="51" t="s">
        <v>358</v>
      </c>
      <c r="E1396" s="76"/>
    </row>
    <row r="1397" spans="1:5" ht="24" x14ac:dyDescent="0.25">
      <c r="A1397" s="53"/>
      <c r="B1397" s="54" t="s">
        <v>727</v>
      </c>
      <c r="C1397" s="64"/>
      <c r="D1397" s="64"/>
      <c r="E1397" s="78"/>
    </row>
    <row r="1398" spans="1:5" x14ac:dyDescent="0.25">
      <c r="A1398" s="50">
        <v>43587</v>
      </c>
      <c r="B1398" s="51" t="s">
        <v>381</v>
      </c>
      <c r="C1398" s="63" t="s">
        <v>617</v>
      </c>
      <c r="D1398" s="59" t="s">
        <v>445</v>
      </c>
      <c r="E1398" s="77">
        <v>3945348</v>
      </c>
    </row>
    <row r="1399" spans="1:5" x14ac:dyDescent="0.25">
      <c r="A1399" s="62" t="s">
        <v>358</v>
      </c>
      <c r="B1399" s="63" t="s">
        <v>717</v>
      </c>
      <c r="C1399" s="62" t="s">
        <v>358</v>
      </c>
      <c r="D1399" s="51" t="s">
        <v>358</v>
      </c>
      <c r="E1399" s="76">
        <v>355081</v>
      </c>
    </row>
    <row r="1400" spans="1:5" x14ac:dyDescent="0.25">
      <c r="A1400" s="62" t="s">
        <v>358</v>
      </c>
      <c r="B1400" s="63" t="s">
        <v>718</v>
      </c>
      <c r="C1400" s="62" t="s">
        <v>358</v>
      </c>
      <c r="D1400" s="51" t="s">
        <v>358</v>
      </c>
      <c r="E1400" s="76">
        <v>355081</v>
      </c>
    </row>
    <row r="1401" spans="1:5" x14ac:dyDescent="0.25">
      <c r="A1401" s="62" t="s">
        <v>358</v>
      </c>
      <c r="B1401" s="63" t="s">
        <v>725</v>
      </c>
      <c r="C1401" s="62" t="s">
        <v>358</v>
      </c>
      <c r="D1401" s="51" t="s">
        <v>358</v>
      </c>
      <c r="E1401" s="76"/>
    </row>
    <row r="1402" spans="1:5" x14ac:dyDescent="0.25">
      <c r="A1402" s="62" t="s">
        <v>358</v>
      </c>
      <c r="B1402" s="63" t="s">
        <v>720</v>
      </c>
      <c r="C1402" s="62" t="s">
        <v>358</v>
      </c>
      <c r="D1402" s="51" t="s">
        <v>358</v>
      </c>
      <c r="E1402" s="76"/>
    </row>
    <row r="1403" spans="1:5" x14ac:dyDescent="0.25">
      <c r="A1403" s="62" t="s">
        <v>358</v>
      </c>
      <c r="B1403" s="63" t="s">
        <v>726</v>
      </c>
      <c r="C1403" s="62" t="s">
        <v>358</v>
      </c>
      <c r="D1403" s="51" t="s">
        <v>358</v>
      </c>
      <c r="E1403" s="76"/>
    </row>
    <row r="1404" spans="1:5" x14ac:dyDescent="0.25">
      <c r="A1404" s="53"/>
      <c r="B1404" s="54" t="s">
        <v>728</v>
      </c>
      <c r="C1404" s="64"/>
      <c r="D1404" s="64"/>
      <c r="E1404" s="78"/>
    </row>
    <row r="1405" spans="1:5" x14ac:dyDescent="0.25">
      <c r="A1405" s="50">
        <v>43598</v>
      </c>
      <c r="B1405" s="51" t="s">
        <v>381</v>
      </c>
      <c r="C1405" s="63" t="s">
        <v>617</v>
      </c>
      <c r="D1405" s="59" t="s">
        <v>466</v>
      </c>
      <c r="E1405" s="77">
        <v>1100000</v>
      </c>
    </row>
    <row r="1406" spans="1:5" x14ac:dyDescent="0.25">
      <c r="A1406" s="62" t="s">
        <v>358</v>
      </c>
      <c r="B1406" s="63" t="s">
        <v>717</v>
      </c>
      <c r="C1406" s="62" t="s">
        <v>358</v>
      </c>
      <c r="D1406" s="51" t="s">
        <v>358</v>
      </c>
      <c r="E1406" s="76">
        <v>99000</v>
      </c>
    </row>
    <row r="1407" spans="1:5" x14ac:dyDescent="0.25">
      <c r="A1407" s="62" t="s">
        <v>358</v>
      </c>
      <c r="B1407" s="63" t="s">
        <v>718</v>
      </c>
      <c r="C1407" s="62" t="s">
        <v>358</v>
      </c>
      <c r="D1407" s="51" t="s">
        <v>358</v>
      </c>
      <c r="E1407" s="76">
        <v>99000</v>
      </c>
    </row>
    <row r="1408" spans="1:5" x14ac:dyDescent="0.25">
      <c r="A1408" s="62" t="s">
        <v>358</v>
      </c>
      <c r="B1408" s="63" t="s">
        <v>729</v>
      </c>
      <c r="C1408" s="62" t="s">
        <v>358</v>
      </c>
      <c r="D1408" s="51" t="s">
        <v>358</v>
      </c>
      <c r="E1408" s="76"/>
    </row>
    <row r="1409" spans="1:5" x14ac:dyDescent="0.25">
      <c r="A1409" s="53"/>
      <c r="B1409" s="54" t="s">
        <v>730</v>
      </c>
      <c r="C1409" s="64"/>
      <c r="D1409" s="64"/>
      <c r="E1409" s="78"/>
    </row>
    <row r="1410" spans="1:5" x14ac:dyDescent="0.25">
      <c r="A1410" s="50">
        <v>43633</v>
      </c>
      <c r="B1410" s="51" t="s">
        <v>381</v>
      </c>
      <c r="C1410" s="63" t="s">
        <v>617</v>
      </c>
      <c r="D1410" s="59" t="s">
        <v>500</v>
      </c>
      <c r="E1410" s="77">
        <v>2959011</v>
      </c>
    </row>
    <row r="1411" spans="1:5" x14ac:dyDescent="0.25">
      <c r="A1411" s="62" t="s">
        <v>358</v>
      </c>
      <c r="B1411" s="63" t="s">
        <v>717</v>
      </c>
      <c r="C1411" s="62" t="s">
        <v>358</v>
      </c>
      <c r="D1411" s="51" t="s">
        <v>358</v>
      </c>
      <c r="E1411" s="76">
        <v>266311</v>
      </c>
    </row>
    <row r="1412" spans="1:5" x14ac:dyDescent="0.25">
      <c r="A1412" s="62" t="s">
        <v>358</v>
      </c>
      <c r="B1412" s="63" t="s">
        <v>718</v>
      </c>
      <c r="C1412" s="62" t="s">
        <v>358</v>
      </c>
      <c r="D1412" s="51" t="s">
        <v>358</v>
      </c>
      <c r="E1412" s="76">
        <v>266311</v>
      </c>
    </row>
    <row r="1413" spans="1:5" x14ac:dyDescent="0.25">
      <c r="A1413" s="62" t="s">
        <v>358</v>
      </c>
      <c r="B1413" s="63" t="s">
        <v>725</v>
      </c>
      <c r="C1413" s="62" t="s">
        <v>358</v>
      </c>
      <c r="D1413" s="51" t="s">
        <v>358</v>
      </c>
      <c r="E1413" s="76"/>
    </row>
    <row r="1414" spans="1:5" x14ac:dyDescent="0.25">
      <c r="A1414" s="62" t="s">
        <v>358</v>
      </c>
      <c r="B1414" s="63" t="s">
        <v>720</v>
      </c>
      <c r="C1414" s="62" t="s">
        <v>358</v>
      </c>
      <c r="D1414" s="51" t="s">
        <v>358</v>
      </c>
      <c r="E1414" s="76"/>
    </row>
    <row r="1415" spans="1:5" x14ac:dyDescent="0.25">
      <c r="A1415" s="62" t="s">
        <v>358</v>
      </c>
      <c r="B1415" s="63" t="s">
        <v>726</v>
      </c>
      <c r="C1415" s="62" t="s">
        <v>358</v>
      </c>
      <c r="D1415" s="51" t="s">
        <v>358</v>
      </c>
      <c r="E1415" s="76"/>
    </row>
    <row r="1416" spans="1:5" x14ac:dyDescent="0.25">
      <c r="A1416" s="53"/>
      <c r="B1416" s="54" t="s">
        <v>731</v>
      </c>
      <c r="C1416" s="64"/>
      <c r="D1416" s="64"/>
      <c r="E1416" s="78"/>
    </row>
    <row r="1417" spans="1:5" x14ac:dyDescent="0.25">
      <c r="A1417" s="50">
        <v>43661</v>
      </c>
      <c r="B1417" s="51" t="s">
        <v>381</v>
      </c>
      <c r="C1417" s="63" t="s">
        <v>617</v>
      </c>
      <c r="D1417" s="59" t="s">
        <v>512</v>
      </c>
      <c r="E1417" s="77">
        <v>3945348</v>
      </c>
    </row>
    <row r="1418" spans="1:5" x14ac:dyDescent="0.25">
      <c r="A1418" s="62" t="s">
        <v>358</v>
      </c>
      <c r="B1418" s="63" t="s">
        <v>717</v>
      </c>
      <c r="C1418" s="62" t="s">
        <v>358</v>
      </c>
      <c r="D1418" s="51" t="s">
        <v>358</v>
      </c>
      <c r="E1418" s="76">
        <v>355081</v>
      </c>
    </row>
    <row r="1419" spans="1:5" x14ac:dyDescent="0.25">
      <c r="A1419" s="62" t="s">
        <v>358</v>
      </c>
      <c r="B1419" s="63" t="s">
        <v>718</v>
      </c>
      <c r="C1419" s="62" t="s">
        <v>358</v>
      </c>
      <c r="D1419" s="51" t="s">
        <v>358</v>
      </c>
      <c r="E1419" s="76">
        <v>355081</v>
      </c>
    </row>
    <row r="1420" spans="1:5" x14ac:dyDescent="0.25">
      <c r="A1420" s="62" t="s">
        <v>358</v>
      </c>
      <c r="B1420" s="63" t="s">
        <v>725</v>
      </c>
      <c r="C1420" s="62" t="s">
        <v>358</v>
      </c>
      <c r="D1420" s="51" t="s">
        <v>358</v>
      </c>
      <c r="E1420" s="76"/>
    </row>
    <row r="1421" spans="1:5" x14ac:dyDescent="0.25">
      <c r="A1421" s="62" t="s">
        <v>358</v>
      </c>
      <c r="B1421" s="63" t="s">
        <v>726</v>
      </c>
      <c r="C1421" s="62" t="s">
        <v>358</v>
      </c>
      <c r="D1421" s="51" t="s">
        <v>358</v>
      </c>
      <c r="E1421" s="76"/>
    </row>
    <row r="1422" spans="1:5" x14ac:dyDescent="0.25">
      <c r="A1422" s="62" t="s">
        <v>358</v>
      </c>
      <c r="B1422" s="63" t="s">
        <v>720</v>
      </c>
      <c r="C1422" s="62" t="s">
        <v>358</v>
      </c>
      <c r="D1422" s="51" t="s">
        <v>358</v>
      </c>
      <c r="E1422" s="76"/>
    </row>
    <row r="1423" spans="1:5" x14ac:dyDescent="0.25">
      <c r="A1423" s="53"/>
      <c r="B1423" s="54" t="s">
        <v>732</v>
      </c>
      <c r="C1423" s="64"/>
      <c r="D1423" s="64"/>
      <c r="E1423" s="78"/>
    </row>
    <row r="1424" spans="1:5" x14ac:dyDescent="0.25">
      <c r="A1424" s="50">
        <v>43711</v>
      </c>
      <c r="B1424" s="51" t="s">
        <v>381</v>
      </c>
      <c r="C1424" s="63" t="s">
        <v>617</v>
      </c>
      <c r="D1424" s="59" t="s">
        <v>534</v>
      </c>
      <c r="E1424" s="77">
        <v>3945348</v>
      </c>
    </row>
    <row r="1425" spans="1:5" x14ac:dyDescent="0.25">
      <c r="A1425" s="62" t="s">
        <v>358</v>
      </c>
      <c r="B1425" s="63" t="s">
        <v>717</v>
      </c>
      <c r="C1425" s="62" t="s">
        <v>358</v>
      </c>
      <c r="D1425" s="51" t="s">
        <v>358</v>
      </c>
      <c r="E1425" s="76">
        <v>355081</v>
      </c>
    </row>
    <row r="1426" spans="1:5" x14ac:dyDescent="0.25">
      <c r="A1426" s="62" t="s">
        <v>358</v>
      </c>
      <c r="B1426" s="63" t="s">
        <v>718</v>
      </c>
      <c r="C1426" s="62" t="s">
        <v>358</v>
      </c>
      <c r="D1426" s="51" t="s">
        <v>358</v>
      </c>
      <c r="E1426" s="76">
        <v>355081</v>
      </c>
    </row>
    <row r="1427" spans="1:5" x14ac:dyDescent="0.25">
      <c r="A1427" s="62" t="s">
        <v>358</v>
      </c>
      <c r="B1427" s="63" t="s">
        <v>725</v>
      </c>
      <c r="C1427" s="62" t="s">
        <v>358</v>
      </c>
      <c r="D1427" s="51" t="s">
        <v>358</v>
      </c>
      <c r="E1427" s="76"/>
    </row>
    <row r="1428" spans="1:5" x14ac:dyDescent="0.25">
      <c r="A1428" s="62" t="s">
        <v>358</v>
      </c>
      <c r="B1428" s="63" t="s">
        <v>720</v>
      </c>
      <c r="C1428" s="62" t="s">
        <v>358</v>
      </c>
      <c r="D1428" s="51" t="s">
        <v>358</v>
      </c>
      <c r="E1428" s="76"/>
    </row>
    <row r="1429" spans="1:5" x14ac:dyDescent="0.25">
      <c r="A1429" s="62" t="s">
        <v>358</v>
      </c>
      <c r="B1429" s="63" t="s">
        <v>726</v>
      </c>
      <c r="C1429" s="62" t="s">
        <v>358</v>
      </c>
      <c r="D1429" s="51" t="s">
        <v>358</v>
      </c>
      <c r="E1429" s="76"/>
    </row>
    <row r="1430" spans="1:5" x14ac:dyDescent="0.25">
      <c r="A1430" s="53"/>
      <c r="B1430" s="54" t="s">
        <v>733</v>
      </c>
      <c r="C1430" s="64"/>
      <c r="D1430" s="64"/>
      <c r="E1430" s="78"/>
    </row>
    <row r="1431" spans="1:5" x14ac:dyDescent="0.25">
      <c r="A1431" s="50">
        <v>43764</v>
      </c>
      <c r="B1431" s="51" t="s">
        <v>734</v>
      </c>
      <c r="C1431" s="63" t="s">
        <v>382</v>
      </c>
      <c r="D1431" s="59" t="s">
        <v>499</v>
      </c>
      <c r="E1431" s="77">
        <v>17850</v>
      </c>
    </row>
    <row r="1432" spans="1:5" x14ac:dyDescent="0.25">
      <c r="A1432" s="53"/>
      <c r="B1432" s="54" t="s">
        <v>735</v>
      </c>
      <c r="C1432" s="64"/>
      <c r="D1432" s="64"/>
      <c r="E1432" s="78"/>
    </row>
    <row r="1433" spans="1:5" x14ac:dyDescent="0.25">
      <c r="A1433" s="50">
        <v>44368</v>
      </c>
      <c r="B1433" s="51" t="s">
        <v>381</v>
      </c>
      <c r="C1433" s="63" t="s">
        <v>617</v>
      </c>
      <c r="D1433" s="59" t="s">
        <v>407</v>
      </c>
      <c r="E1433" s="77">
        <v>4931685</v>
      </c>
    </row>
    <row r="1434" spans="1:5" x14ac:dyDescent="0.25">
      <c r="A1434" s="62" t="s">
        <v>358</v>
      </c>
      <c r="B1434" s="63" t="s">
        <v>717</v>
      </c>
      <c r="C1434" s="62" t="s">
        <v>358</v>
      </c>
      <c r="D1434" s="51" t="s">
        <v>358</v>
      </c>
      <c r="E1434" s="76">
        <v>443852</v>
      </c>
    </row>
    <row r="1435" spans="1:5" x14ac:dyDescent="0.25">
      <c r="A1435" s="62" t="s">
        <v>358</v>
      </c>
      <c r="B1435" s="63" t="s">
        <v>718</v>
      </c>
      <c r="C1435" s="62" t="s">
        <v>358</v>
      </c>
      <c r="D1435" s="51" t="s">
        <v>358</v>
      </c>
      <c r="E1435" s="76">
        <v>443852</v>
      </c>
    </row>
    <row r="1436" spans="1:5" x14ac:dyDescent="0.25">
      <c r="A1436" s="62" t="s">
        <v>358</v>
      </c>
      <c r="B1436" s="63" t="s">
        <v>725</v>
      </c>
      <c r="C1436" s="62" t="s">
        <v>358</v>
      </c>
      <c r="D1436" s="51" t="s">
        <v>358</v>
      </c>
      <c r="E1436" s="76"/>
    </row>
    <row r="1437" spans="1:5" x14ac:dyDescent="0.25">
      <c r="A1437" s="62" t="s">
        <v>358</v>
      </c>
      <c r="B1437" s="63" t="s">
        <v>726</v>
      </c>
      <c r="C1437" s="62" t="s">
        <v>358</v>
      </c>
      <c r="D1437" s="51" t="s">
        <v>358</v>
      </c>
      <c r="E1437" s="76"/>
    </row>
    <row r="1438" spans="1:5" x14ac:dyDescent="0.25">
      <c r="A1438" s="53"/>
      <c r="B1438" s="54" t="s">
        <v>736</v>
      </c>
      <c r="C1438" s="64"/>
      <c r="D1438" s="64"/>
      <c r="E1438" s="78"/>
    </row>
    <row r="1439" spans="1:5" x14ac:dyDescent="0.25">
      <c r="A1439" s="50">
        <v>44420</v>
      </c>
      <c r="B1439" s="51" t="s">
        <v>381</v>
      </c>
      <c r="C1439" s="63" t="s">
        <v>617</v>
      </c>
      <c r="D1439" s="59" t="s">
        <v>425</v>
      </c>
      <c r="E1439" s="77">
        <v>4438516</v>
      </c>
    </row>
    <row r="1440" spans="1:5" x14ac:dyDescent="0.25">
      <c r="A1440" s="62" t="s">
        <v>358</v>
      </c>
      <c r="B1440" s="63" t="s">
        <v>717</v>
      </c>
      <c r="C1440" s="62" t="s">
        <v>358</v>
      </c>
      <c r="D1440" s="51" t="s">
        <v>358</v>
      </c>
      <c r="E1440" s="76">
        <v>399466</v>
      </c>
    </row>
    <row r="1441" spans="1:5" x14ac:dyDescent="0.25">
      <c r="A1441" s="62" t="s">
        <v>358</v>
      </c>
      <c r="B1441" s="63" t="s">
        <v>718</v>
      </c>
      <c r="C1441" s="62" t="s">
        <v>358</v>
      </c>
      <c r="D1441" s="51" t="s">
        <v>358</v>
      </c>
      <c r="E1441" s="76">
        <v>399466</v>
      </c>
    </row>
    <row r="1442" spans="1:5" x14ac:dyDescent="0.25">
      <c r="A1442" s="62" t="s">
        <v>358</v>
      </c>
      <c r="B1442" s="63" t="s">
        <v>725</v>
      </c>
      <c r="C1442" s="62" t="s">
        <v>358</v>
      </c>
      <c r="D1442" s="51" t="s">
        <v>358</v>
      </c>
      <c r="E1442" s="76"/>
    </row>
    <row r="1443" spans="1:5" x14ac:dyDescent="0.25">
      <c r="A1443" s="62" t="s">
        <v>358</v>
      </c>
      <c r="B1443" s="63" t="s">
        <v>726</v>
      </c>
      <c r="C1443" s="62" t="s">
        <v>358</v>
      </c>
      <c r="D1443" s="51" t="s">
        <v>358</v>
      </c>
      <c r="E1443" s="76"/>
    </row>
    <row r="1444" spans="1:5" x14ac:dyDescent="0.25">
      <c r="A1444" s="53"/>
      <c r="B1444" s="54" t="s">
        <v>737</v>
      </c>
      <c r="C1444" s="64"/>
      <c r="D1444" s="64"/>
      <c r="E1444" s="78"/>
    </row>
    <row r="1445" spans="1:5" x14ac:dyDescent="0.25">
      <c r="A1445" s="50">
        <v>44473</v>
      </c>
      <c r="B1445" s="51" t="s">
        <v>381</v>
      </c>
      <c r="C1445" s="63" t="s">
        <v>617</v>
      </c>
      <c r="D1445" s="59" t="s">
        <v>438</v>
      </c>
      <c r="E1445" s="77">
        <v>5424853</v>
      </c>
    </row>
    <row r="1446" spans="1:5" x14ac:dyDescent="0.25">
      <c r="A1446" s="62" t="s">
        <v>358</v>
      </c>
      <c r="B1446" s="63" t="s">
        <v>717</v>
      </c>
      <c r="C1446" s="62" t="s">
        <v>358</v>
      </c>
      <c r="D1446" s="51" t="s">
        <v>358</v>
      </c>
      <c r="E1446" s="76">
        <v>488237</v>
      </c>
    </row>
    <row r="1447" spans="1:5" x14ac:dyDescent="0.25">
      <c r="A1447" s="62" t="s">
        <v>358</v>
      </c>
      <c r="B1447" s="63" t="s">
        <v>718</v>
      </c>
      <c r="C1447" s="62" t="s">
        <v>358</v>
      </c>
      <c r="D1447" s="51" t="s">
        <v>358</v>
      </c>
      <c r="E1447" s="76">
        <v>488237</v>
      </c>
    </row>
    <row r="1448" spans="1:5" x14ac:dyDescent="0.25">
      <c r="A1448" s="62" t="s">
        <v>358</v>
      </c>
      <c r="B1448" s="63" t="s">
        <v>725</v>
      </c>
      <c r="C1448" s="62" t="s">
        <v>358</v>
      </c>
      <c r="D1448" s="51" t="s">
        <v>358</v>
      </c>
      <c r="E1448" s="76"/>
    </row>
    <row r="1449" spans="1:5" x14ac:dyDescent="0.25">
      <c r="A1449" s="62" t="s">
        <v>358</v>
      </c>
      <c r="B1449" s="63" t="s">
        <v>726</v>
      </c>
      <c r="C1449" s="62" t="s">
        <v>358</v>
      </c>
      <c r="D1449" s="51" t="s">
        <v>358</v>
      </c>
      <c r="E1449" s="76"/>
    </row>
    <row r="1450" spans="1:5" x14ac:dyDescent="0.25">
      <c r="A1450" s="62" t="s">
        <v>358</v>
      </c>
      <c r="B1450" s="63" t="s">
        <v>726</v>
      </c>
      <c r="C1450" s="62" t="s">
        <v>358</v>
      </c>
      <c r="D1450" s="51" t="s">
        <v>358</v>
      </c>
      <c r="E1450" s="76"/>
    </row>
    <row r="1451" spans="1:5" x14ac:dyDescent="0.25">
      <c r="A1451" s="53"/>
      <c r="B1451" s="54" t="s">
        <v>738</v>
      </c>
      <c r="C1451" s="64"/>
      <c r="D1451" s="64"/>
      <c r="E1451" s="78"/>
    </row>
    <row r="1452" spans="1:5" x14ac:dyDescent="0.25">
      <c r="A1452" s="50">
        <v>44515</v>
      </c>
      <c r="B1452" s="51" t="s">
        <v>381</v>
      </c>
      <c r="C1452" s="63" t="s">
        <v>617</v>
      </c>
      <c r="D1452" s="59" t="s">
        <v>450</v>
      </c>
      <c r="E1452" s="77">
        <v>4931684</v>
      </c>
    </row>
    <row r="1453" spans="1:5" x14ac:dyDescent="0.25">
      <c r="A1453" s="62" t="s">
        <v>358</v>
      </c>
      <c r="B1453" s="63" t="s">
        <v>717</v>
      </c>
      <c r="C1453" s="62" t="s">
        <v>358</v>
      </c>
      <c r="D1453" s="51" t="s">
        <v>358</v>
      </c>
      <c r="E1453" s="76">
        <v>443852</v>
      </c>
    </row>
    <row r="1454" spans="1:5" x14ac:dyDescent="0.25">
      <c r="A1454" s="62" t="s">
        <v>358</v>
      </c>
      <c r="B1454" s="63" t="s">
        <v>718</v>
      </c>
      <c r="C1454" s="62" t="s">
        <v>358</v>
      </c>
      <c r="D1454" s="51" t="s">
        <v>358</v>
      </c>
      <c r="E1454" s="76">
        <v>443852</v>
      </c>
    </row>
    <row r="1455" spans="1:5" x14ac:dyDescent="0.25">
      <c r="A1455" s="62" t="s">
        <v>358</v>
      </c>
      <c r="B1455" s="63" t="s">
        <v>725</v>
      </c>
      <c r="C1455" s="62" t="s">
        <v>358</v>
      </c>
      <c r="D1455" s="51" t="s">
        <v>358</v>
      </c>
      <c r="E1455" s="76"/>
    </row>
    <row r="1456" spans="1:5" x14ac:dyDescent="0.25">
      <c r="A1456" s="62" t="s">
        <v>358</v>
      </c>
      <c r="B1456" s="63" t="s">
        <v>726</v>
      </c>
      <c r="C1456" s="62" t="s">
        <v>358</v>
      </c>
      <c r="D1456" s="51" t="s">
        <v>358</v>
      </c>
      <c r="E1456" s="76"/>
    </row>
    <row r="1457" spans="1:5" x14ac:dyDescent="0.25">
      <c r="A1457" s="53"/>
      <c r="B1457" s="54" t="s">
        <v>673</v>
      </c>
      <c r="C1457" s="64"/>
      <c r="D1457" s="64"/>
      <c r="E1457" s="78"/>
    </row>
    <row r="1458" spans="1:5" x14ac:dyDescent="0.25">
      <c r="A1458" s="50">
        <v>44564</v>
      </c>
      <c r="B1458" s="51" t="s">
        <v>381</v>
      </c>
      <c r="C1458" s="63" t="s">
        <v>617</v>
      </c>
      <c r="D1458" s="59" t="s">
        <v>469</v>
      </c>
      <c r="E1458" s="77">
        <v>6663254</v>
      </c>
    </row>
    <row r="1459" spans="1:5" x14ac:dyDescent="0.25">
      <c r="A1459" s="62" t="s">
        <v>358</v>
      </c>
      <c r="B1459" s="63" t="s">
        <v>717</v>
      </c>
      <c r="C1459" s="62" t="s">
        <v>358</v>
      </c>
      <c r="D1459" s="51" t="s">
        <v>358</v>
      </c>
      <c r="E1459" s="76">
        <v>599693</v>
      </c>
    </row>
    <row r="1460" spans="1:5" x14ac:dyDescent="0.25">
      <c r="A1460" s="62" t="s">
        <v>358</v>
      </c>
      <c r="B1460" s="63" t="s">
        <v>718</v>
      </c>
      <c r="C1460" s="62" t="s">
        <v>358</v>
      </c>
      <c r="D1460" s="51" t="s">
        <v>358</v>
      </c>
      <c r="E1460" s="76">
        <v>599693</v>
      </c>
    </row>
    <row r="1461" spans="1:5" x14ac:dyDescent="0.25">
      <c r="A1461" s="62" t="s">
        <v>358</v>
      </c>
      <c r="B1461" s="63" t="s">
        <v>725</v>
      </c>
      <c r="C1461" s="62" t="s">
        <v>358</v>
      </c>
      <c r="D1461" s="51" t="s">
        <v>358</v>
      </c>
      <c r="E1461" s="76"/>
    </row>
    <row r="1462" spans="1:5" x14ac:dyDescent="0.25">
      <c r="A1462" s="62" t="s">
        <v>358</v>
      </c>
      <c r="B1462" s="63" t="s">
        <v>726</v>
      </c>
      <c r="C1462" s="62" t="s">
        <v>358</v>
      </c>
      <c r="D1462" s="51" t="s">
        <v>358</v>
      </c>
      <c r="E1462" s="76"/>
    </row>
    <row r="1463" spans="1:5" x14ac:dyDescent="0.25">
      <c r="A1463" s="62" t="s">
        <v>358</v>
      </c>
      <c r="B1463" s="63" t="s">
        <v>720</v>
      </c>
      <c r="C1463" s="62" t="s">
        <v>358</v>
      </c>
      <c r="D1463" s="51" t="s">
        <v>358</v>
      </c>
      <c r="E1463" s="76"/>
    </row>
    <row r="1464" spans="1:5" x14ac:dyDescent="0.25">
      <c r="A1464" s="53"/>
      <c r="B1464" s="54" t="s">
        <v>739</v>
      </c>
      <c r="C1464" s="64"/>
      <c r="D1464" s="64"/>
      <c r="E1464" s="78"/>
    </row>
    <row r="1465" spans="1:5" x14ac:dyDescent="0.25">
      <c r="A1465" s="50">
        <v>44582</v>
      </c>
      <c r="B1465" s="51" t="s">
        <v>381</v>
      </c>
      <c r="C1465" s="63" t="s">
        <v>617</v>
      </c>
      <c r="D1465" s="59" t="s">
        <v>476</v>
      </c>
      <c r="E1465" s="77">
        <v>1047200</v>
      </c>
    </row>
    <row r="1466" spans="1:5" x14ac:dyDescent="0.25">
      <c r="A1466" s="62" t="s">
        <v>358</v>
      </c>
      <c r="B1466" s="63" t="s">
        <v>717</v>
      </c>
      <c r="C1466" s="62" t="s">
        <v>358</v>
      </c>
      <c r="D1466" s="51" t="s">
        <v>358</v>
      </c>
      <c r="E1466" s="76">
        <v>94248</v>
      </c>
    </row>
    <row r="1467" spans="1:5" x14ac:dyDescent="0.25">
      <c r="A1467" s="62" t="s">
        <v>358</v>
      </c>
      <c r="B1467" s="63" t="s">
        <v>718</v>
      </c>
      <c r="C1467" s="62" t="s">
        <v>358</v>
      </c>
      <c r="D1467" s="51" t="s">
        <v>358</v>
      </c>
      <c r="E1467" s="76">
        <v>94248</v>
      </c>
    </row>
    <row r="1468" spans="1:5" x14ac:dyDescent="0.25">
      <c r="A1468" s="62" t="s">
        <v>358</v>
      </c>
      <c r="B1468" s="63" t="s">
        <v>740</v>
      </c>
      <c r="C1468" s="62" t="s">
        <v>358</v>
      </c>
      <c r="D1468" s="51" t="s">
        <v>358</v>
      </c>
      <c r="E1468" s="76"/>
    </row>
    <row r="1469" spans="1:5" x14ac:dyDescent="0.25">
      <c r="A1469" s="62" t="s">
        <v>358</v>
      </c>
      <c r="B1469" s="63" t="s">
        <v>720</v>
      </c>
      <c r="C1469" s="62" t="s">
        <v>358</v>
      </c>
      <c r="D1469" s="51" t="s">
        <v>358</v>
      </c>
      <c r="E1469" s="76"/>
    </row>
    <row r="1470" spans="1:5" x14ac:dyDescent="0.25">
      <c r="A1470" s="62" t="s">
        <v>358</v>
      </c>
      <c r="B1470" s="63" t="s">
        <v>741</v>
      </c>
      <c r="C1470" s="62" t="s">
        <v>358</v>
      </c>
      <c r="D1470" s="51" t="s">
        <v>358</v>
      </c>
      <c r="E1470" s="76"/>
    </row>
    <row r="1471" spans="1:5" x14ac:dyDescent="0.25">
      <c r="A1471" s="53"/>
      <c r="B1471" s="54" t="s">
        <v>742</v>
      </c>
      <c r="C1471" s="64"/>
      <c r="D1471" s="64"/>
      <c r="E1471" s="78"/>
    </row>
    <row r="1472" spans="1:5" x14ac:dyDescent="0.25">
      <c r="A1472" s="50">
        <v>44588</v>
      </c>
      <c r="B1472" s="51" t="s">
        <v>381</v>
      </c>
      <c r="C1472" s="63" t="s">
        <v>617</v>
      </c>
      <c r="D1472" s="59" t="s">
        <v>477</v>
      </c>
      <c r="E1472" s="77">
        <v>10455172</v>
      </c>
    </row>
    <row r="1473" spans="1:5" x14ac:dyDescent="0.25">
      <c r="A1473" s="62" t="s">
        <v>358</v>
      </c>
      <c r="B1473" s="63" t="s">
        <v>717</v>
      </c>
      <c r="C1473" s="62" t="s">
        <v>358</v>
      </c>
      <c r="D1473" s="51" t="s">
        <v>358</v>
      </c>
      <c r="E1473" s="76">
        <v>940965</v>
      </c>
    </row>
    <row r="1474" spans="1:5" x14ac:dyDescent="0.25">
      <c r="A1474" s="62" t="s">
        <v>358</v>
      </c>
      <c r="B1474" s="63" t="s">
        <v>718</v>
      </c>
      <c r="C1474" s="62" t="s">
        <v>358</v>
      </c>
      <c r="D1474" s="51" t="s">
        <v>358</v>
      </c>
      <c r="E1474" s="76">
        <v>940965</v>
      </c>
    </row>
    <row r="1475" spans="1:5" x14ac:dyDescent="0.25">
      <c r="A1475" s="62" t="s">
        <v>358</v>
      </c>
      <c r="B1475" s="63" t="s">
        <v>725</v>
      </c>
      <c r="C1475" s="62" t="s">
        <v>358</v>
      </c>
      <c r="D1475" s="51" t="s">
        <v>358</v>
      </c>
      <c r="E1475" s="76"/>
    </row>
    <row r="1476" spans="1:5" x14ac:dyDescent="0.25">
      <c r="A1476" s="62" t="s">
        <v>358</v>
      </c>
      <c r="B1476" s="63" t="s">
        <v>726</v>
      </c>
      <c r="C1476" s="62" t="s">
        <v>358</v>
      </c>
      <c r="D1476" s="51" t="s">
        <v>358</v>
      </c>
      <c r="E1476" s="76"/>
    </row>
    <row r="1477" spans="1:5" x14ac:dyDescent="0.25">
      <c r="A1477" s="62" t="s">
        <v>358</v>
      </c>
      <c r="B1477" s="63" t="s">
        <v>720</v>
      </c>
      <c r="C1477" s="62" t="s">
        <v>358</v>
      </c>
      <c r="D1477" s="51" t="s">
        <v>358</v>
      </c>
      <c r="E1477" s="76"/>
    </row>
    <row r="1478" spans="1:5" x14ac:dyDescent="0.25">
      <c r="A1478" s="53"/>
      <c r="B1478" s="54" t="s">
        <v>387</v>
      </c>
      <c r="C1478" s="64"/>
      <c r="D1478" s="64"/>
      <c r="E1478" s="78"/>
    </row>
    <row r="1479" spans="1:5" x14ac:dyDescent="0.25">
      <c r="A1479" s="50">
        <v>44593</v>
      </c>
      <c r="B1479" s="51" t="s">
        <v>381</v>
      </c>
      <c r="C1479" s="63" t="s">
        <v>617</v>
      </c>
      <c r="D1479" s="59" t="s">
        <v>479</v>
      </c>
      <c r="E1479" s="77">
        <v>300785</v>
      </c>
    </row>
    <row r="1480" spans="1:5" x14ac:dyDescent="0.25">
      <c r="A1480" s="62" t="s">
        <v>358</v>
      </c>
      <c r="B1480" s="63" t="s">
        <v>717</v>
      </c>
      <c r="C1480" s="62" t="s">
        <v>358</v>
      </c>
      <c r="D1480" s="51" t="s">
        <v>358</v>
      </c>
      <c r="E1480" s="76">
        <v>27070.5</v>
      </c>
    </row>
    <row r="1481" spans="1:5" x14ac:dyDescent="0.25">
      <c r="A1481" s="62" t="s">
        <v>358</v>
      </c>
      <c r="B1481" s="63" t="s">
        <v>386</v>
      </c>
      <c r="C1481" s="62" t="s">
        <v>358</v>
      </c>
      <c r="D1481" s="51" t="s">
        <v>358</v>
      </c>
      <c r="E1481" s="76">
        <v>27070.5</v>
      </c>
    </row>
    <row r="1482" spans="1:5" x14ac:dyDescent="0.25">
      <c r="A1482" s="62" t="s">
        <v>358</v>
      </c>
      <c r="B1482" s="63" t="s">
        <v>743</v>
      </c>
      <c r="C1482" s="62" t="s">
        <v>358</v>
      </c>
      <c r="D1482" s="51" t="s">
        <v>358</v>
      </c>
      <c r="E1482" s="76"/>
    </row>
    <row r="1483" spans="1:5" x14ac:dyDescent="0.25">
      <c r="A1483" s="62" t="s">
        <v>358</v>
      </c>
      <c r="B1483" s="63" t="s">
        <v>720</v>
      </c>
      <c r="C1483" s="62" t="s">
        <v>358</v>
      </c>
      <c r="D1483" s="51" t="s">
        <v>358</v>
      </c>
      <c r="E1483" s="76"/>
    </row>
    <row r="1484" spans="1:5" x14ac:dyDescent="0.25">
      <c r="A1484" s="62" t="s">
        <v>358</v>
      </c>
      <c r="B1484" s="63" t="s">
        <v>741</v>
      </c>
      <c r="C1484" s="62" t="s">
        <v>358</v>
      </c>
      <c r="D1484" s="51" t="s">
        <v>358</v>
      </c>
      <c r="E1484" s="76"/>
    </row>
    <row r="1485" spans="1:5" x14ac:dyDescent="0.25">
      <c r="A1485" s="50">
        <v>44634</v>
      </c>
      <c r="B1485" s="51" t="s">
        <v>381</v>
      </c>
      <c r="C1485" s="63" t="s">
        <v>617</v>
      </c>
      <c r="D1485" s="59" t="s">
        <v>493</v>
      </c>
      <c r="E1485" s="77">
        <v>7550957</v>
      </c>
    </row>
    <row r="1486" spans="1:5" x14ac:dyDescent="0.25">
      <c r="A1486" s="62" t="s">
        <v>358</v>
      </c>
      <c r="B1486" s="63" t="s">
        <v>717</v>
      </c>
      <c r="C1486" s="62" t="s">
        <v>358</v>
      </c>
      <c r="D1486" s="51" t="s">
        <v>358</v>
      </c>
      <c r="E1486" s="76">
        <v>679586</v>
      </c>
    </row>
    <row r="1487" spans="1:5" x14ac:dyDescent="0.25">
      <c r="A1487" s="62" t="s">
        <v>358</v>
      </c>
      <c r="B1487" s="63" t="s">
        <v>718</v>
      </c>
      <c r="C1487" s="62" t="s">
        <v>358</v>
      </c>
      <c r="D1487" s="51" t="s">
        <v>358</v>
      </c>
      <c r="E1487" s="76">
        <v>679586</v>
      </c>
    </row>
    <row r="1488" spans="1:5" x14ac:dyDescent="0.25">
      <c r="A1488" s="62" t="s">
        <v>358</v>
      </c>
      <c r="B1488" s="63" t="s">
        <v>725</v>
      </c>
      <c r="C1488" s="62" t="s">
        <v>358</v>
      </c>
      <c r="D1488" s="51" t="s">
        <v>358</v>
      </c>
      <c r="E1488" s="76"/>
    </row>
    <row r="1489" spans="1:5" x14ac:dyDescent="0.25">
      <c r="A1489" s="62" t="s">
        <v>358</v>
      </c>
      <c r="B1489" s="63" t="s">
        <v>726</v>
      </c>
      <c r="C1489" s="62" t="s">
        <v>358</v>
      </c>
      <c r="D1489" s="51" t="s">
        <v>358</v>
      </c>
      <c r="E1489" s="76"/>
    </row>
    <row r="1490" spans="1:5" x14ac:dyDescent="0.25">
      <c r="A1490" s="62" t="s">
        <v>358</v>
      </c>
      <c r="B1490" s="63" t="s">
        <v>720</v>
      </c>
      <c r="C1490" s="62" t="s">
        <v>358</v>
      </c>
      <c r="D1490" s="51" t="s">
        <v>358</v>
      </c>
      <c r="E1490" s="76"/>
    </row>
    <row r="1491" spans="1:5" x14ac:dyDescent="0.25">
      <c r="A1491" s="53"/>
      <c r="B1491" s="54" t="s">
        <v>387</v>
      </c>
      <c r="C1491" s="64"/>
      <c r="D1491" s="64"/>
      <c r="E1491" s="78"/>
    </row>
    <row r="1492" spans="1:5" x14ac:dyDescent="0.25">
      <c r="A1492" s="101">
        <v>44590</v>
      </c>
      <c r="B1492" s="39" t="s">
        <v>1009</v>
      </c>
      <c r="C1492" s="39"/>
      <c r="D1492" s="39"/>
      <c r="E1492" s="86">
        <v>5124504</v>
      </c>
    </row>
    <row r="1493" spans="1:5" x14ac:dyDescent="0.25">
      <c r="A1493" s="101">
        <v>44610</v>
      </c>
      <c r="B1493" s="39" t="s">
        <v>1009</v>
      </c>
      <c r="C1493" s="39"/>
      <c r="D1493" s="39"/>
      <c r="E1493" s="86">
        <v>781704</v>
      </c>
    </row>
    <row r="1494" spans="1:5" x14ac:dyDescent="0.25">
      <c r="A1494" s="101">
        <v>44590</v>
      </c>
      <c r="B1494" s="39" t="s">
        <v>1013</v>
      </c>
      <c r="C1494" s="39"/>
      <c r="D1494" s="39"/>
      <c r="E1494" s="86">
        <v>4469462</v>
      </c>
    </row>
    <row r="1495" spans="1:5" x14ac:dyDescent="0.25">
      <c r="A1495" s="101">
        <v>44610</v>
      </c>
      <c r="B1495" s="39" t="s">
        <v>1013</v>
      </c>
      <c r="C1495" s="39"/>
      <c r="D1495" s="39"/>
      <c r="E1495" s="86">
        <v>681782</v>
      </c>
    </row>
    <row r="1496" spans="1:5" x14ac:dyDescent="0.25">
      <c r="A1496" s="101">
        <v>44651</v>
      </c>
      <c r="B1496" s="39" t="s">
        <v>725</v>
      </c>
      <c r="C1496" s="39"/>
      <c r="D1496" s="39"/>
      <c r="E1496" s="86">
        <v>8910130</v>
      </c>
    </row>
    <row r="1497" spans="1:5" x14ac:dyDescent="0.25">
      <c r="A1497" s="101">
        <v>44640</v>
      </c>
      <c r="B1497" s="39" t="s">
        <v>1009</v>
      </c>
      <c r="C1497" s="39"/>
      <c r="D1497" s="39"/>
      <c r="E1497" s="86">
        <v>2041200</v>
      </c>
    </row>
    <row r="1498" spans="1:5" x14ac:dyDescent="0.25">
      <c r="A1498" s="101">
        <v>44636</v>
      </c>
      <c r="B1498" s="39" t="s">
        <v>1010</v>
      </c>
      <c r="C1498" s="39"/>
      <c r="D1498" s="39"/>
      <c r="E1498" s="86">
        <v>867076</v>
      </c>
    </row>
    <row r="1499" spans="1:5" x14ac:dyDescent="0.25">
      <c r="A1499" s="101">
        <v>44645</v>
      </c>
      <c r="B1499" s="39" t="s">
        <v>743</v>
      </c>
      <c r="C1499" s="39"/>
      <c r="D1499" s="39"/>
      <c r="E1499" s="86">
        <v>571290</v>
      </c>
    </row>
    <row r="1500" spans="1:5" x14ac:dyDescent="0.25">
      <c r="A1500" s="101">
        <v>44638</v>
      </c>
      <c r="B1500" s="39" t="s">
        <v>1011</v>
      </c>
      <c r="C1500" s="39"/>
      <c r="D1500" s="39"/>
      <c r="E1500" s="86">
        <v>475540</v>
      </c>
    </row>
    <row r="1501" spans="1:5" x14ac:dyDescent="0.25">
      <c r="A1501" s="68">
        <v>44651</v>
      </c>
      <c r="B1501" s="97" t="s">
        <v>740</v>
      </c>
      <c r="C1501" s="98"/>
      <c r="D1501" s="98"/>
      <c r="E1501" s="113">
        <v>1204000</v>
      </c>
    </row>
    <row r="1502" spans="1:5" x14ac:dyDescent="0.25">
      <c r="A1502" s="68"/>
      <c r="B1502" s="73" t="s">
        <v>1019</v>
      </c>
      <c r="C1502" s="98"/>
      <c r="D1502" s="98"/>
      <c r="E1502" s="113"/>
    </row>
    <row r="1503" spans="1:5" x14ac:dyDescent="0.25">
      <c r="A1503" s="68">
        <v>44293</v>
      </c>
      <c r="B1503" s="73" t="s">
        <v>1020</v>
      </c>
      <c r="C1503" s="98" t="s">
        <v>359</v>
      </c>
      <c r="D1503" s="98">
        <v>12</v>
      </c>
      <c r="E1503" s="113">
        <v>1000000</v>
      </c>
    </row>
    <row r="1504" spans="1:5" x14ac:dyDescent="0.25">
      <c r="A1504" s="68"/>
      <c r="B1504" s="73" t="s">
        <v>1021</v>
      </c>
      <c r="C1504" s="98"/>
      <c r="D1504" s="98"/>
      <c r="E1504" s="113"/>
    </row>
    <row r="1505" spans="1:5" x14ac:dyDescent="0.25">
      <c r="A1505" s="68">
        <v>44410</v>
      </c>
      <c r="B1505" s="73" t="s">
        <v>1020</v>
      </c>
      <c r="C1505" s="98" t="s">
        <v>359</v>
      </c>
      <c r="D1505" s="98">
        <v>230</v>
      </c>
      <c r="E1505" s="113">
        <v>500000</v>
      </c>
    </row>
    <row r="1506" spans="1:5" x14ac:dyDescent="0.25">
      <c r="A1506" s="99"/>
      <c r="B1506" s="73" t="s">
        <v>1022</v>
      </c>
      <c r="C1506" s="98"/>
      <c r="D1506" s="98"/>
      <c r="E1506" s="113"/>
    </row>
    <row r="1507" spans="1:5" x14ac:dyDescent="0.25">
      <c r="A1507" s="110">
        <v>44654</v>
      </c>
      <c r="B1507" s="4" t="s">
        <v>1205</v>
      </c>
      <c r="C1507" s="98"/>
      <c r="D1507" s="98"/>
      <c r="E1507" s="114">
        <v>2063</v>
      </c>
    </row>
    <row r="1508" spans="1:5" x14ac:dyDescent="0.25">
      <c r="A1508" s="110">
        <v>44654</v>
      </c>
      <c r="B1508" s="4" t="s">
        <v>1206</v>
      </c>
      <c r="C1508" s="98"/>
      <c r="D1508" s="98"/>
      <c r="E1508" s="114">
        <v>17315</v>
      </c>
    </row>
    <row r="1509" spans="1:5" x14ac:dyDescent="0.25">
      <c r="A1509" s="110">
        <v>44655</v>
      </c>
      <c r="B1509" s="4" t="s">
        <v>1206</v>
      </c>
      <c r="C1509" s="98"/>
      <c r="D1509" s="98"/>
      <c r="E1509" s="114">
        <v>3491.0000000000005</v>
      </c>
    </row>
    <row r="1510" spans="1:5" x14ac:dyDescent="0.25">
      <c r="A1510" s="110">
        <v>44657</v>
      </c>
      <c r="B1510" s="4" t="s">
        <v>576</v>
      </c>
      <c r="C1510" s="98"/>
      <c r="D1510" s="98"/>
      <c r="E1510" s="114">
        <v>47188</v>
      </c>
    </row>
    <row r="1511" spans="1:5" x14ac:dyDescent="0.25">
      <c r="A1511" s="110">
        <v>44658</v>
      </c>
      <c r="B1511" s="4" t="s">
        <v>1207</v>
      </c>
      <c r="C1511" s="98"/>
      <c r="D1511" s="98"/>
      <c r="E1511" s="114">
        <v>21122</v>
      </c>
    </row>
    <row r="1512" spans="1:5" x14ac:dyDescent="0.25">
      <c r="A1512" s="110">
        <v>44653</v>
      </c>
      <c r="B1512" s="4" t="s">
        <v>1208</v>
      </c>
      <c r="C1512" s="98"/>
      <c r="D1512" s="98"/>
      <c r="E1512" s="114">
        <v>79482.63</v>
      </c>
    </row>
    <row r="1513" spans="1:5" x14ac:dyDescent="0.25">
      <c r="A1513" s="110">
        <v>44660</v>
      </c>
      <c r="B1513" s="4" t="s">
        <v>1209</v>
      </c>
      <c r="C1513" s="98"/>
      <c r="D1513" s="98"/>
      <c r="E1513" s="114">
        <v>25000</v>
      </c>
    </row>
    <row r="1514" spans="1:5" x14ac:dyDescent="0.25">
      <c r="A1514" s="110">
        <v>44660</v>
      </c>
      <c r="B1514" s="4" t="s">
        <v>1210</v>
      </c>
      <c r="C1514" s="98"/>
      <c r="D1514" s="98"/>
      <c r="E1514" s="114">
        <v>97002</v>
      </c>
    </row>
    <row r="1515" spans="1:5" x14ac:dyDescent="0.25">
      <c r="A1515" s="110">
        <v>44660</v>
      </c>
      <c r="B1515" s="4" t="s">
        <v>1211</v>
      </c>
      <c r="C1515" s="98"/>
      <c r="D1515" s="98"/>
      <c r="E1515" s="114">
        <v>1510.4</v>
      </c>
    </row>
    <row r="1516" spans="1:5" x14ac:dyDescent="0.25">
      <c r="A1516" s="110">
        <v>44656</v>
      </c>
      <c r="B1516" s="4" t="s">
        <v>1211</v>
      </c>
      <c r="C1516" s="98"/>
      <c r="D1516" s="98"/>
      <c r="E1516" s="114">
        <v>35459</v>
      </c>
    </row>
    <row r="1517" spans="1:5" x14ac:dyDescent="0.25">
      <c r="A1517" s="110">
        <v>44681</v>
      </c>
      <c r="B1517" s="4" t="s">
        <v>1212</v>
      </c>
      <c r="C1517" s="98"/>
      <c r="D1517" s="98"/>
      <c r="E1517" s="114">
        <v>42499.839999999997</v>
      </c>
    </row>
    <row r="1518" spans="1:5" x14ac:dyDescent="0.25">
      <c r="A1518" s="110">
        <v>44677</v>
      </c>
      <c r="B1518" s="4" t="s">
        <v>1213</v>
      </c>
      <c r="C1518" s="98"/>
      <c r="D1518" s="98"/>
      <c r="E1518" s="114">
        <v>76295.780000000013</v>
      </c>
    </row>
    <row r="1519" spans="1:5" x14ac:dyDescent="0.25">
      <c r="A1519" s="110">
        <v>44676</v>
      </c>
      <c r="B1519" s="4" t="s">
        <v>1213</v>
      </c>
      <c r="C1519" s="98"/>
      <c r="D1519" s="98"/>
      <c r="E1519" s="114">
        <v>96394.999999999985</v>
      </c>
    </row>
    <row r="1520" spans="1:5" x14ac:dyDescent="0.25">
      <c r="A1520" s="110">
        <v>44684</v>
      </c>
      <c r="B1520" s="4" t="s">
        <v>1214</v>
      </c>
      <c r="C1520" s="98"/>
      <c r="D1520" s="98"/>
      <c r="E1520" s="114">
        <v>217578</v>
      </c>
    </row>
    <row r="1521" spans="1:5" x14ac:dyDescent="0.25">
      <c r="A1521" s="110">
        <v>44687</v>
      </c>
      <c r="B1521" s="4" t="s">
        <v>1215</v>
      </c>
      <c r="C1521" s="98"/>
      <c r="D1521" s="98"/>
      <c r="E1521" s="114">
        <v>102848.99999999999</v>
      </c>
    </row>
    <row r="1522" spans="1:5" x14ac:dyDescent="0.25">
      <c r="A1522" s="110">
        <v>44702</v>
      </c>
      <c r="B1522" s="4" t="s">
        <v>1216</v>
      </c>
      <c r="C1522" s="98"/>
      <c r="D1522" s="98"/>
      <c r="E1522" s="114">
        <v>362</v>
      </c>
    </row>
    <row r="1523" spans="1:5" x14ac:dyDescent="0.25">
      <c r="A1523" s="110">
        <v>44700</v>
      </c>
      <c r="B1523" s="4" t="s">
        <v>1216</v>
      </c>
      <c r="C1523" s="98"/>
      <c r="D1523" s="98"/>
      <c r="E1523" s="114">
        <v>16393.82</v>
      </c>
    </row>
    <row r="1524" spans="1:5" x14ac:dyDescent="0.25">
      <c r="A1524" s="110">
        <v>44701</v>
      </c>
      <c r="B1524" s="4" t="s">
        <v>1216</v>
      </c>
      <c r="C1524" s="98"/>
      <c r="D1524" s="98"/>
      <c r="E1524" s="114">
        <v>56994</v>
      </c>
    </row>
    <row r="1525" spans="1:5" x14ac:dyDescent="0.25">
      <c r="A1525" s="110">
        <v>44700</v>
      </c>
      <c r="B1525" s="4" t="s">
        <v>1217</v>
      </c>
      <c r="C1525" s="98"/>
      <c r="D1525" s="98"/>
      <c r="E1525" s="114">
        <v>4500</v>
      </c>
    </row>
    <row r="1526" spans="1:5" x14ac:dyDescent="0.25">
      <c r="A1526" s="110">
        <v>44712</v>
      </c>
      <c r="B1526" s="4" t="s">
        <v>1218</v>
      </c>
      <c r="C1526" s="98"/>
      <c r="D1526" s="98"/>
      <c r="E1526" s="114">
        <v>928.57999999999993</v>
      </c>
    </row>
    <row r="1527" spans="1:5" x14ac:dyDescent="0.25">
      <c r="A1527" s="110">
        <v>44713</v>
      </c>
      <c r="B1527" s="4" t="s">
        <v>1226</v>
      </c>
      <c r="C1527" s="98"/>
      <c r="D1527" s="98"/>
      <c r="E1527" s="114">
        <v>4006.9999999999995</v>
      </c>
    </row>
    <row r="1528" spans="1:5" x14ac:dyDescent="0.25">
      <c r="A1528" s="110">
        <v>44713</v>
      </c>
      <c r="B1528" s="4" t="s">
        <v>1226</v>
      </c>
      <c r="C1528" s="98"/>
      <c r="D1528" s="98"/>
      <c r="E1528" s="114">
        <v>56994</v>
      </c>
    </row>
    <row r="1529" spans="1:5" x14ac:dyDescent="0.25">
      <c r="A1529" s="110">
        <v>44715</v>
      </c>
      <c r="B1529" s="4" t="s">
        <v>1227</v>
      </c>
      <c r="C1529" s="98"/>
      <c r="D1529" s="98"/>
      <c r="E1529" s="114">
        <v>15461</v>
      </c>
    </row>
    <row r="1530" spans="1:5" x14ac:dyDescent="0.25">
      <c r="A1530" s="110">
        <v>44715</v>
      </c>
      <c r="B1530" s="4" t="s">
        <v>1227</v>
      </c>
      <c r="C1530" s="98"/>
      <c r="D1530" s="98"/>
      <c r="E1530" s="114">
        <v>4108.8999999999996</v>
      </c>
    </row>
    <row r="1531" spans="1:5" x14ac:dyDescent="0.25">
      <c r="A1531" s="110">
        <v>44715</v>
      </c>
      <c r="B1531" s="4" t="s">
        <v>1226</v>
      </c>
      <c r="C1531" s="98"/>
      <c r="D1531" s="98"/>
      <c r="E1531" s="114">
        <v>12601</v>
      </c>
    </row>
    <row r="1532" spans="1:5" x14ac:dyDescent="0.25">
      <c r="A1532" s="110">
        <v>44720</v>
      </c>
      <c r="B1532" s="4" t="s">
        <v>1228</v>
      </c>
      <c r="C1532" s="98"/>
      <c r="D1532" s="98"/>
      <c r="E1532" s="114">
        <v>123522</v>
      </c>
    </row>
    <row r="1533" spans="1:5" x14ac:dyDescent="0.25">
      <c r="A1533" s="110">
        <v>44722</v>
      </c>
      <c r="B1533" s="4" t="s">
        <v>1226</v>
      </c>
      <c r="C1533" s="98"/>
      <c r="D1533" s="98"/>
      <c r="E1533" s="114">
        <v>514</v>
      </c>
    </row>
    <row r="1534" spans="1:5" x14ac:dyDescent="0.25">
      <c r="A1534" s="110">
        <v>44726</v>
      </c>
      <c r="B1534" s="4" t="s">
        <v>1229</v>
      </c>
      <c r="C1534" s="98"/>
      <c r="D1534" s="98"/>
      <c r="E1534" s="114">
        <v>241918</v>
      </c>
    </row>
    <row r="1535" spans="1:5" x14ac:dyDescent="0.25">
      <c r="A1535" s="110">
        <v>44727</v>
      </c>
      <c r="B1535" s="4" t="s">
        <v>1226</v>
      </c>
      <c r="C1535" s="98"/>
      <c r="D1535" s="98"/>
      <c r="E1535" s="114">
        <v>-3039.7400000000002</v>
      </c>
    </row>
    <row r="1536" spans="1:5" x14ac:dyDescent="0.25">
      <c r="A1536" s="110">
        <v>44737</v>
      </c>
      <c r="B1536" s="4" t="s">
        <v>1228</v>
      </c>
      <c r="C1536" s="98"/>
      <c r="D1536" s="98"/>
      <c r="E1536" s="114">
        <v>171599</v>
      </c>
    </row>
    <row r="1537" spans="1:8" x14ac:dyDescent="0.25">
      <c r="A1537" s="110">
        <v>44739</v>
      </c>
      <c r="B1537" s="4" t="s">
        <v>1226</v>
      </c>
      <c r="C1537" s="98"/>
      <c r="D1537" s="98"/>
      <c r="E1537" s="114">
        <v>2882.4</v>
      </c>
    </row>
    <row r="1538" spans="1:8" x14ac:dyDescent="0.25">
      <c r="A1538" s="110">
        <v>44739</v>
      </c>
      <c r="B1538" s="4" t="s">
        <v>1226</v>
      </c>
      <c r="C1538" s="98"/>
      <c r="D1538" s="98"/>
      <c r="E1538" s="114">
        <v>13085.599999999999</v>
      </c>
    </row>
    <row r="1539" spans="1:8" x14ac:dyDescent="0.25">
      <c r="A1539" s="110">
        <v>44740</v>
      </c>
      <c r="B1539" s="4" t="s">
        <v>594</v>
      </c>
      <c r="C1539" s="98"/>
      <c r="D1539" s="98"/>
      <c r="E1539" s="114">
        <v>1021250</v>
      </c>
    </row>
    <row r="1540" spans="1:8" x14ac:dyDescent="0.25">
      <c r="A1540" s="110">
        <v>44740</v>
      </c>
      <c r="B1540" s="4" t="s">
        <v>594</v>
      </c>
      <c r="C1540" s="98"/>
      <c r="D1540" s="98"/>
      <c r="E1540" s="114">
        <v>926249</v>
      </c>
    </row>
    <row r="1541" spans="1:8" x14ac:dyDescent="0.25">
      <c r="A1541" s="110">
        <v>44713</v>
      </c>
      <c r="B1541" s="4" t="s">
        <v>1230</v>
      </c>
      <c r="C1541" s="98"/>
      <c r="D1541" s="98"/>
      <c r="E1541" s="141">
        <v>1041200</v>
      </c>
      <c r="F1541" s="111">
        <f>SUM(A1541:E1541)</f>
        <v>1085913</v>
      </c>
      <c r="G1541" s="208" t="s">
        <v>1232</v>
      </c>
      <c r="H1541" s="125"/>
    </row>
    <row r="1542" spans="1:8" x14ac:dyDescent="0.25">
      <c r="A1542" s="110">
        <v>44713</v>
      </c>
      <c r="B1542" s="4" t="s">
        <v>1231</v>
      </c>
      <c r="C1542" s="98"/>
      <c r="D1542" s="98"/>
      <c r="E1542" s="141">
        <v>475540</v>
      </c>
      <c r="F1542" s="111">
        <f>SUM(A1542:E1542)</f>
        <v>520253</v>
      </c>
      <c r="G1542" s="208"/>
      <c r="H1542" s="125"/>
    </row>
    <row r="1543" spans="1:8" x14ac:dyDescent="0.25">
      <c r="A1543" s="110">
        <v>44717</v>
      </c>
      <c r="B1543" s="4" t="s">
        <v>725</v>
      </c>
      <c r="C1543" s="98"/>
      <c r="D1543" s="98"/>
      <c r="E1543" s="141">
        <v>3000000</v>
      </c>
      <c r="F1543" s="111">
        <f>SUM(A1543:E1543)</f>
        <v>3044717</v>
      </c>
      <c r="G1543" s="208"/>
      <c r="H1543" s="125"/>
    </row>
    <row r="1544" spans="1:8" x14ac:dyDescent="0.25">
      <c r="A1544" s="110">
        <v>44719</v>
      </c>
      <c r="B1544" s="4" t="s">
        <v>740</v>
      </c>
      <c r="C1544" s="98"/>
      <c r="D1544" s="98"/>
      <c r="E1544" s="141">
        <v>348480</v>
      </c>
      <c r="F1544" s="111">
        <f>SUM(A1544:E1544)</f>
        <v>393199</v>
      </c>
      <c r="G1544" s="208"/>
      <c r="H1544" s="125"/>
    </row>
    <row r="1545" spans="1:8" x14ac:dyDescent="0.25">
      <c r="A1545" s="110">
        <v>44721</v>
      </c>
      <c r="B1545" s="4" t="s">
        <v>1010</v>
      </c>
      <c r="C1545" s="104"/>
      <c r="D1545" s="105"/>
      <c r="E1545" s="114">
        <v>867076</v>
      </c>
    </row>
    <row r="1546" spans="1:8" x14ac:dyDescent="0.25">
      <c r="A1546" s="110">
        <v>44775</v>
      </c>
      <c r="B1546" s="4" t="s">
        <v>1244</v>
      </c>
      <c r="C1546" s="104"/>
      <c r="D1546" s="105"/>
      <c r="E1546" s="114">
        <v>6853947</v>
      </c>
    </row>
    <row r="1547" spans="1:8" x14ac:dyDescent="0.25">
      <c r="A1547" s="110">
        <v>44780</v>
      </c>
      <c r="B1547" s="4" t="s">
        <v>1245</v>
      </c>
      <c r="C1547" s="104"/>
      <c r="D1547" s="105"/>
      <c r="E1547" s="114">
        <v>855618</v>
      </c>
    </row>
    <row r="1548" spans="1:8" x14ac:dyDescent="0.25">
      <c r="A1548" s="110">
        <v>44802</v>
      </c>
      <c r="B1548" s="4" t="s">
        <v>1247</v>
      </c>
      <c r="C1548" s="104"/>
      <c r="D1548" s="105"/>
      <c r="E1548" s="114">
        <v>5146667</v>
      </c>
    </row>
    <row r="1549" spans="1:8" x14ac:dyDescent="0.25">
      <c r="A1549" s="110">
        <v>44743</v>
      </c>
      <c r="B1549" s="4" t="s">
        <v>1216</v>
      </c>
      <c r="C1549" s="98"/>
      <c r="D1549" s="98"/>
      <c r="E1549" s="114">
        <v>35342</v>
      </c>
    </row>
    <row r="1550" spans="1:8" x14ac:dyDescent="0.25">
      <c r="A1550" s="110">
        <v>44749</v>
      </c>
      <c r="B1550" s="4" t="s">
        <v>1206</v>
      </c>
      <c r="C1550" s="98"/>
      <c r="D1550" s="98"/>
      <c r="E1550" s="114">
        <v>4467.9999999999991</v>
      </c>
    </row>
    <row r="1551" spans="1:8" x14ac:dyDescent="0.25">
      <c r="A1551" s="110">
        <v>44763</v>
      </c>
      <c r="B1551" s="4" t="s">
        <v>1214</v>
      </c>
      <c r="C1551" s="98"/>
      <c r="D1551" s="98"/>
      <c r="E1551" s="114">
        <v>274609</v>
      </c>
    </row>
    <row r="1552" spans="1:8" x14ac:dyDescent="0.25">
      <c r="A1552" s="110">
        <v>44773</v>
      </c>
      <c r="B1552" s="4" t="s">
        <v>1248</v>
      </c>
      <c r="C1552" s="98"/>
      <c r="D1552" s="98"/>
      <c r="E1552" s="114">
        <v>30441</v>
      </c>
    </row>
    <row r="1553" spans="1:5" x14ac:dyDescent="0.25">
      <c r="A1553" s="110">
        <v>44779</v>
      </c>
      <c r="B1553" s="4" t="s">
        <v>1206</v>
      </c>
      <c r="C1553" s="98"/>
      <c r="D1553" s="98"/>
      <c r="E1553" s="114">
        <v>4118.16</v>
      </c>
    </row>
    <row r="1554" spans="1:5" x14ac:dyDescent="0.25">
      <c r="A1554" s="110">
        <v>44779</v>
      </c>
      <c r="B1554" s="4" t="s">
        <v>1216</v>
      </c>
      <c r="C1554" s="98"/>
      <c r="D1554" s="98"/>
      <c r="E1554" s="114">
        <v>711.00000000000011</v>
      </c>
    </row>
    <row r="1555" spans="1:5" x14ac:dyDescent="0.25">
      <c r="A1555" s="110">
        <v>44789</v>
      </c>
      <c r="B1555" s="4" t="s">
        <v>1210</v>
      </c>
      <c r="C1555" s="98"/>
      <c r="D1555" s="98"/>
      <c r="E1555" s="114">
        <v>734789.1399999999</v>
      </c>
    </row>
    <row r="1556" spans="1:5" x14ac:dyDescent="0.25">
      <c r="A1556" s="110">
        <v>44789</v>
      </c>
      <c r="B1556" s="4" t="s">
        <v>1249</v>
      </c>
      <c r="C1556" s="98"/>
      <c r="D1556" s="98"/>
      <c r="E1556" s="114">
        <v>102116</v>
      </c>
    </row>
    <row r="1557" spans="1:5" x14ac:dyDescent="0.25">
      <c r="A1557" s="110">
        <v>44793</v>
      </c>
      <c r="B1557" s="4" t="s">
        <v>1250</v>
      </c>
      <c r="C1557" s="98"/>
      <c r="D1557" s="98"/>
      <c r="E1557" s="114">
        <v>120997.00000000001</v>
      </c>
    </row>
    <row r="1558" spans="1:5" x14ac:dyDescent="0.25">
      <c r="A1558" s="110">
        <v>44797</v>
      </c>
      <c r="B1558" s="4" t="s">
        <v>1250</v>
      </c>
      <c r="C1558" s="98"/>
      <c r="D1558" s="98"/>
      <c r="E1558" s="114">
        <v>12823.000000000002</v>
      </c>
    </row>
    <row r="1559" spans="1:5" x14ac:dyDescent="0.25">
      <c r="A1559" s="110">
        <v>44798</v>
      </c>
      <c r="B1559" s="4" t="s">
        <v>595</v>
      </c>
      <c r="C1559" s="98"/>
      <c r="D1559" s="98"/>
      <c r="E1559" s="114">
        <v>89856</v>
      </c>
    </row>
    <row r="1560" spans="1:5" x14ac:dyDescent="0.25">
      <c r="A1560" s="110">
        <v>44803</v>
      </c>
      <c r="B1560" s="4" t="s">
        <v>1214</v>
      </c>
      <c r="C1560" s="98"/>
      <c r="D1560" s="98"/>
      <c r="E1560" s="114">
        <v>389542</v>
      </c>
    </row>
    <row r="1561" spans="1:5" x14ac:dyDescent="0.25">
      <c r="A1561" s="123">
        <v>44805</v>
      </c>
      <c r="B1561" s="124" t="s">
        <v>1248</v>
      </c>
      <c r="C1561" s="98"/>
      <c r="D1561" s="98"/>
      <c r="E1561" s="114">
        <v>7140</v>
      </c>
    </row>
    <row r="1562" spans="1:5" x14ac:dyDescent="0.25">
      <c r="A1562" s="123">
        <v>44818</v>
      </c>
      <c r="B1562" s="124" t="s">
        <v>1206</v>
      </c>
      <c r="C1562" s="98"/>
      <c r="D1562" s="98"/>
      <c r="E1562" s="114">
        <v>9091.9599999999991</v>
      </c>
    </row>
    <row r="1563" spans="1:5" x14ac:dyDescent="0.25">
      <c r="A1563" s="123">
        <v>44819</v>
      </c>
      <c r="B1563" s="124" t="s">
        <v>1214</v>
      </c>
      <c r="C1563" s="98"/>
      <c r="D1563" s="98"/>
      <c r="E1563" s="114">
        <v>235169</v>
      </c>
    </row>
    <row r="1564" spans="1:5" x14ac:dyDescent="0.25">
      <c r="A1564" s="123">
        <v>44828</v>
      </c>
      <c r="B1564" s="124" t="s">
        <v>1251</v>
      </c>
      <c r="C1564" s="98"/>
      <c r="D1564" s="98"/>
      <c r="E1564" s="114">
        <v>39040</v>
      </c>
    </row>
    <row r="1565" spans="1:5" x14ac:dyDescent="0.25">
      <c r="A1565" s="123">
        <v>44828</v>
      </c>
      <c r="B1565" s="124" t="s">
        <v>1251</v>
      </c>
      <c r="C1565" s="98"/>
      <c r="D1565" s="98"/>
      <c r="E1565" s="114">
        <v>36480</v>
      </c>
    </row>
    <row r="1566" spans="1:5" x14ac:dyDescent="0.25">
      <c r="A1566" s="127">
        <v>44836</v>
      </c>
      <c r="B1566" s="128" t="s">
        <v>588</v>
      </c>
      <c r="C1566" s="98"/>
      <c r="D1566" s="98"/>
      <c r="E1566" s="142">
        <v>235512</v>
      </c>
    </row>
    <row r="1567" spans="1:5" x14ac:dyDescent="0.25">
      <c r="A1567" s="127">
        <v>44841</v>
      </c>
      <c r="B1567" s="128" t="s">
        <v>1257</v>
      </c>
      <c r="C1567" s="98"/>
      <c r="D1567" s="98"/>
      <c r="E1567" s="142">
        <v>1439.1</v>
      </c>
    </row>
    <row r="1568" spans="1:5" x14ac:dyDescent="0.25">
      <c r="A1568" s="127">
        <v>44844</v>
      </c>
      <c r="B1568" s="128" t="s">
        <v>578</v>
      </c>
      <c r="C1568" s="98"/>
      <c r="D1568" s="98"/>
      <c r="E1568" s="142">
        <v>98276.299999999988</v>
      </c>
    </row>
    <row r="1569" spans="1:5" x14ac:dyDescent="0.25">
      <c r="A1569" s="127">
        <v>44845</v>
      </c>
      <c r="B1569" s="128" t="s">
        <v>1258</v>
      </c>
      <c r="C1569" s="98"/>
      <c r="D1569" s="98"/>
      <c r="E1569" s="142">
        <v>75520</v>
      </c>
    </row>
    <row r="1570" spans="1:5" x14ac:dyDescent="0.25">
      <c r="A1570" s="127">
        <v>44854</v>
      </c>
      <c r="B1570" s="128" t="s">
        <v>588</v>
      </c>
      <c r="C1570" s="98"/>
      <c r="D1570" s="98"/>
      <c r="E1570" s="142">
        <v>1251.0000000000002</v>
      </c>
    </row>
    <row r="1571" spans="1:5" x14ac:dyDescent="0.25">
      <c r="A1571" s="127">
        <v>44866</v>
      </c>
      <c r="B1571" s="128" t="s">
        <v>1259</v>
      </c>
      <c r="C1571" s="98"/>
      <c r="D1571" s="98"/>
      <c r="E1571" s="142">
        <v>40000</v>
      </c>
    </row>
    <row r="1572" spans="1:5" x14ac:dyDescent="0.25">
      <c r="A1572" s="127">
        <v>44867</v>
      </c>
      <c r="B1572" s="128" t="s">
        <v>588</v>
      </c>
      <c r="C1572" s="98"/>
      <c r="D1572" s="98"/>
      <c r="E1572" s="142">
        <v>34220</v>
      </c>
    </row>
    <row r="1573" spans="1:5" x14ac:dyDescent="0.25">
      <c r="A1573" s="127">
        <v>44868</v>
      </c>
      <c r="B1573" s="128" t="s">
        <v>1257</v>
      </c>
      <c r="C1573" s="98"/>
      <c r="D1573" s="98"/>
      <c r="E1573" s="142">
        <v>2811.7999999999997</v>
      </c>
    </row>
    <row r="1574" spans="1:5" x14ac:dyDescent="0.25">
      <c r="A1574" s="127">
        <v>44878</v>
      </c>
      <c r="B1574" s="128" t="s">
        <v>587</v>
      </c>
      <c r="C1574" s="98"/>
      <c r="D1574" s="98"/>
      <c r="E1574" s="142">
        <v>209141</v>
      </c>
    </row>
    <row r="1575" spans="1:5" x14ac:dyDescent="0.25">
      <c r="A1575" s="127">
        <v>44880</v>
      </c>
      <c r="B1575" s="128" t="s">
        <v>594</v>
      </c>
      <c r="C1575" s="98"/>
      <c r="D1575" s="98"/>
      <c r="E1575" s="142">
        <v>780001</v>
      </c>
    </row>
    <row r="1576" spans="1:5" x14ac:dyDescent="0.25">
      <c r="A1576" s="127">
        <v>44880</v>
      </c>
      <c r="B1576" s="128" t="s">
        <v>594</v>
      </c>
      <c r="C1576" s="98"/>
      <c r="D1576" s="98"/>
      <c r="E1576" s="142">
        <v>860000</v>
      </c>
    </row>
    <row r="1577" spans="1:5" x14ac:dyDescent="0.25">
      <c r="A1577" s="127">
        <v>44887</v>
      </c>
      <c r="B1577" s="128" t="s">
        <v>578</v>
      </c>
      <c r="C1577" s="98"/>
      <c r="D1577" s="98"/>
      <c r="E1577" s="142">
        <v>100458.99999999999</v>
      </c>
    </row>
    <row r="1578" spans="1:5" x14ac:dyDescent="0.25">
      <c r="A1578" s="127">
        <v>44894</v>
      </c>
      <c r="B1578" s="128" t="s">
        <v>1260</v>
      </c>
      <c r="C1578" s="98"/>
      <c r="D1578" s="98"/>
      <c r="E1578" s="142">
        <v>26870</v>
      </c>
    </row>
    <row r="1579" spans="1:5" x14ac:dyDescent="0.25">
      <c r="A1579" s="127">
        <v>44895</v>
      </c>
      <c r="B1579" s="128" t="s">
        <v>1261</v>
      </c>
      <c r="C1579" s="98"/>
      <c r="D1579" s="98"/>
      <c r="E1579" s="142">
        <v>78942</v>
      </c>
    </row>
    <row r="1580" spans="1:5" x14ac:dyDescent="0.25">
      <c r="A1580" s="127">
        <v>44896</v>
      </c>
      <c r="B1580" s="128" t="s">
        <v>588</v>
      </c>
      <c r="C1580" s="98"/>
      <c r="D1580" s="98"/>
      <c r="E1580" s="142">
        <v>69266</v>
      </c>
    </row>
    <row r="1581" spans="1:5" x14ac:dyDescent="0.25">
      <c r="A1581" s="127">
        <v>44896</v>
      </c>
      <c r="B1581" s="128" t="s">
        <v>602</v>
      </c>
      <c r="C1581" s="98"/>
      <c r="D1581" s="98"/>
      <c r="E1581" s="142">
        <v>62976</v>
      </c>
    </row>
    <row r="1582" spans="1:5" x14ac:dyDescent="0.25">
      <c r="A1582" s="127">
        <v>44896</v>
      </c>
      <c r="B1582" s="128" t="s">
        <v>1257</v>
      </c>
      <c r="C1582" s="98"/>
      <c r="D1582" s="98"/>
      <c r="E1582" s="142">
        <v>4390</v>
      </c>
    </row>
    <row r="1583" spans="1:5" x14ac:dyDescent="0.25">
      <c r="A1583" s="127">
        <v>44901</v>
      </c>
      <c r="B1583" s="128" t="s">
        <v>1261</v>
      </c>
      <c r="C1583" s="98"/>
      <c r="D1583" s="98"/>
      <c r="E1583" s="142">
        <v>51684</v>
      </c>
    </row>
    <row r="1584" spans="1:5" x14ac:dyDescent="0.25">
      <c r="A1584" s="127">
        <v>44907</v>
      </c>
      <c r="B1584" s="128" t="s">
        <v>595</v>
      </c>
      <c r="C1584" s="98"/>
      <c r="D1584" s="98"/>
      <c r="E1584" s="142">
        <v>37760</v>
      </c>
    </row>
    <row r="1585" spans="1:5" x14ac:dyDescent="0.25">
      <c r="A1585" s="127">
        <v>44907</v>
      </c>
      <c r="B1585" s="128" t="s">
        <v>588</v>
      </c>
      <c r="C1585" s="98"/>
      <c r="D1585" s="98"/>
      <c r="E1585" s="142">
        <v>34751</v>
      </c>
    </row>
    <row r="1586" spans="1:5" x14ac:dyDescent="0.25">
      <c r="A1586" s="127">
        <v>44911</v>
      </c>
      <c r="B1586" s="128" t="s">
        <v>1262</v>
      </c>
      <c r="C1586" s="98"/>
      <c r="D1586" s="98"/>
      <c r="E1586" s="142">
        <v>270094.91000000003</v>
      </c>
    </row>
    <row r="1587" spans="1:5" x14ac:dyDescent="0.25">
      <c r="A1587" s="127">
        <v>44915</v>
      </c>
      <c r="B1587" s="128" t="s">
        <v>588</v>
      </c>
      <c r="C1587" s="98"/>
      <c r="D1587" s="98"/>
      <c r="E1587" s="142">
        <v>5286.9999999999991</v>
      </c>
    </row>
    <row r="1588" spans="1:5" x14ac:dyDescent="0.25">
      <c r="A1588" s="127">
        <v>44916</v>
      </c>
      <c r="B1588" s="128" t="s">
        <v>1263</v>
      </c>
      <c r="C1588" s="98"/>
      <c r="D1588" s="98"/>
      <c r="E1588" s="142">
        <v>523197.44</v>
      </c>
    </row>
    <row r="1589" spans="1:5" x14ac:dyDescent="0.25">
      <c r="A1589" s="127">
        <v>44916</v>
      </c>
      <c r="B1589" s="128" t="s">
        <v>587</v>
      </c>
      <c r="C1589" s="98"/>
      <c r="D1589" s="98"/>
      <c r="E1589" s="142">
        <v>651284</v>
      </c>
    </row>
    <row r="1590" spans="1:5" x14ac:dyDescent="0.25">
      <c r="A1590" s="127">
        <v>44917</v>
      </c>
      <c r="B1590" s="128" t="s">
        <v>588</v>
      </c>
      <c r="C1590" s="98"/>
      <c r="D1590" s="98"/>
      <c r="E1590" s="142">
        <v>18027</v>
      </c>
    </row>
    <row r="1591" spans="1:5" x14ac:dyDescent="0.25">
      <c r="A1591" s="127">
        <v>44917</v>
      </c>
      <c r="B1591" s="128" t="s">
        <v>588</v>
      </c>
      <c r="C1591" s="98"/>
      <c r="D1591" s="98"/>
      <c r="E1591" s="142">
        <v>166657.80000000002</v>
      </c>
    </row>
    <row r="1592" spans="1:5" x14ac:dyDescent="0.25">
      <c r="A1592" s="127">
        <v>44918</v>
      </c>
      <c r="B1592" s="128" t="s">
        <v>588</v>
      </c>
      <c r="C1592" s="98"/>
      <c r="D1592" s="98"/>
      <c r="E1592" s="142">
        <v>58083.000000000007</v>
      </c>
    </row>
    <row r="1593" spans="1:5" x14ac:dyDescent="0.25">
      <c r="A1593" s="127">
        <v>44919</v>
      </c>
      <c r="B1593" s="128" t="s">
        <v>588</v>
      </c>
      <c r="C1593" s="98"/>
      <c r="D1593" s="98"/>
      <c r="E1593" s="142">
        <v>77444</v>
      </c>
    </row>
    <row r="1594" spans="1:5" x14ac:dyDescent="0.25">
      <c r="A1594" s="127">
        <v>44924</v>
      </c>
      <c r="B1594" s="128" t="s">
        <v>595</v>
      </c>
      <c r="C1594" s="98"/>
      <c r="D1594" s="98"/>
      <c r="E1594" s="142">
        <v>37760</v>
      </c>
    </row>
    <row r="1595" spans="1:5" x14ac:dyDescent="0.25">
      <c r="A1595" s="127">
        <v>44926</v>
      </c>
      <c r="B1595" s="128" t="s">
        <v>602</v>
      </c>
      <c r="C1595" s="98"/>
      <c r="D1595" s="98"/>
      <c r="E1595" s="142">
        <v>149808</v>
      </c>
    </row>
    <row r="1596" spans="1:5" x14ac:dyDescent="0.25">
      <c r="A1596" s="127">
        <v>44919</v>
      </c>
      <c r="B1596" s="128" t="s">
        <v>1264</v>
      </c>
      <c r="C1596" s="98"/>
      <c r="D1596" s="98"/>
      <c r="E1596" s="142">
        <v>950000</v>
      </c>
    </row>
    <row r="1597" spans="1:5" x14ac:dyDescent="0.25">
      <c r="A1597" s="127">
        <v>44840</v>
      </c>
      <c r="B1597" s="128" t="s">
        <v>1265</v>
      </c>
      <c r="C1597" s="98"/>
      <c r="D1597" s="98"/>
      <c r="E1597" s="142">
        <v>8224736</v>
      </c>
    </row>
    <row r="1598" spans="1:5" x14ac:dyDescent="0.25">
      <c r="A1598" s="127">
        <v>44866</v>
      </c>
      <c r="B1598" s="128" t="s">
        <v>1266</v>
      </c>
      <c r="C1598" s="98"/>
      <c r="D1598" s="98"/>
      <c r="E1598" s="142">
        <v>545042</v>
      </c>
    </row>
    <row r="1599" spans="1:5" x14ac:dyDescent="0.25">
      <c r="A1599" s="127">
        <v>44866</v>
      </c>
      <c r="B1599" s="128" t="s">
        <v>959</v>
      </c>
      <c r="C1599" s="98"/>
      <c r="D1599" s="98"/>
      <c r="E1599" s="142">
        <v>45000</v>
      </c>
    </row>
    <row r="1600" spans="1:5" x14ac:dyDescent="0.25">
      <c r="A1600" s="127">
        <v>44896</v>
      </c>
      <c r="B1600" s="128" t="s">
        <v>1267</v>
      </c>
      <c r="C1600" s="98"/>
      <c r="D1600" s="98"/>
      <c r="E1600" s="142">
        <v>650535</v>
      </c>
    </row>
    <row r="1601" spans="1:5" x14ac:dyDescent="0.25">
      <c r="A1601" s="127">
        <v>44897</v>
      </c>
      <c r="B1601" s="128" t="s">
        <v>1265</v>
      </c>
      <c r="C1601" s="98"/>
      <c r="D1601" s="98"/>
      <c r="E1601" s="142">
        <v>6853948</v>
      </c>
    </row>
    <row r="1602" spans="1:5" x14ac:dyDescent="0.25">
      <c r="A1602" s="127">
        <v>44926</v>
      </c>
      <c r="B1602" s="128" t="s">
        <v>1268</v>
      </c>
      <c r="C1602" s="98"/>
      <c r="D1602" s="98"/>
      <c r="E1602" s="142">
        <v>495003</v>
      </c>
    </row>
    <row r="1603" spans="1:5" x14ac:dyDescent="0.25">
      <c r="A1603" s="110">
        <v>44895</v>
      </c>
      <c r="B1603" s="4" t="s">
        <v>1269</v>
      </c>
      <c r="C1603" s="98"/>
      <c r="D1603" s="98"/>
      <c r="E1603" s="114">
        <v>10223.6</v>
      </c>
    </row>
    <row r="1604" spans="1:5" x14ac:dyDescent="0.25">
      <c r="A1604" s="110">
        <v>44895</v>
      </c>
      <c r="B1604" s="4" t="s">
        <v>1269</v>
      </c>
      <c r="C1604" s="98"/>
      <c r="D1604" s="98"/>
      <c r="E1604" s="114">
        <v>10223.6</v>
      </c>
    </row>
    <row r="1605" spans="1:5" x14ac:dyDescent="0.25">
      <c r="A1605" s="123">
        <v>44923</v>
      </c>
      <c r="B1605" s="124" t="s">
        <v>1276</v>
      </c>
      <c r="C1605" s="98"/>
      <c r="D1605" s="98"/>
      <c r="E1605" s="114">
        <v>17820260</v>
      </c>
    </row>
    <row r="1606" spans="1:5" x14ac:dyDescent="0.25">
      <c r="A1606" s="123">
        <v>44936</v>
      </c>
      <c r="B1606" s="124" t="s">
        <v>594</v>
      </c>
      <c r="C1606" s="98"/>
      <c r="D1606" s="98"/>
      <c r="E1606" s="114">
        <v>194000</v>
      </c>
    </row>
    <row r="1607" spans="1:5" x14ac:dyDescent="0.25">
      <c r="A1607" s="123">
        <v>44936</v>
      </c>
      <c r="B1607" s="124" t="s">
        <v>594</v>
      </c>
      <c r="C1607" s="98"/>
      <c r="D1607" s="98"/>
      <c r="E1607" s="114">
        <v>213750</v>
      </c>
    </row>
    <row r="1608" spans="1:5" x14ac:dyDescent="0.25">
      <c r="A1608" s="123">
        <v>44950</v>
      </c>
      <c r="B1608" s="124" t="s">
        <v>595</v>
      </c>
      <c r="C1608" s="98"/>
      <c r="D1608" s="98"/>
      <c r="E1608" s="114">
        <v>72960</v>
      </c>
    </row>
    <row r="1609" spans="1:5" x14ac:dyDescent="0.25">
      <c r="A1609" s="123">
        <v>44957</v>
      </c>
      <c r="B1609" s="124" t="s">
        <v>602</v>
      </c>
      <c r="C1609" s="98"/>
      <c r="D1609" s="98"/>
      <c r="E1609" s="114">
        <v>90165.6</v>
      </c>
    </row>
    <row r="1610" spans="1:5" x14ac:dyDescent="0.25">
      <c r="A1610" s="123">
        <v>44933</v>
      </c>
      <c r="B1610" s="124" t="s">
        <v>1011</v>
      </c>
      <c r="C1610" s="98"/>
      <c r="D1610" s="98"/>
      <c r="E1610" s="114">
        <v>695020</v>
      </c>
    </row>
    <row r="1611" spans="1:5" x14ac:dyDescent="0.25">
      <c r="A1611" s="123">
        <v>44940</v>
      </c>
      <c r="B1611" s="124" t="s">
        <v>743</v>
      </c>
      <c r="C1611" s="98"/>
      <c r="D1611" s="98"/>
      <c r="E1611" s="114">
        <v>521518.7</v>
      </c>
    </row>
    <row r="1612" spans="1:5" x14ac:dyDescent="0.25">
      <c r="A1612" s="123">
        <v>44940</v>
      </c>
      <c r="B1612" s="124" t="s">
        <v>743</v>
      </c>
      <c r="C1612" s="98"/>
      <c r="D1612" s="98"/>
      <c r="E1612" s="114">
        <v>842857.48</v>
      </c>
    </row>
    <row r="1613" spans="1:5" x14ac:dyDescent="0.25">
      <c r="A1613" s="110">
        <v>44945</v>
      </c>
      <c r="B1613" s="4" t="s">
        <v>1279</v>
      </c>
      <c r="D1613" s="34"/>
      <c r="E1613" s="81">
        <v>63313</v>
      </c>
    </row>
    <row r="1614" spans="1:5" x14ac:dyDescent="0.25">
      <c r="A1614" s="123">
        <v>44961</v>
      </c>
      <c r="B1614" s="124" t="s">
        <v>587</v>
      </c>
      <c r="C1614" s="98"/>
      <c r="D1614" s="98"/>
      <c r="E1614" s="114">
        <v>449001</v>
      </c>
    </row>
    <row r="1615" spans="1:5" x14ac:dyDescent="0.25">
      <c r="A1615" s="123">
        <v>44963</v>
      </c>
      <c r="B1615" s="124" t="s">
        <v>578</v>
      </c>
      <c r="C1615" s="98"/>
      <c r="D1615" s="98"/>
      <c r="E1615" s="114">
        <v>63596.1</v>
      </c>
    </row>
    <row r="1616" spans="1:5" x14ac:dyDescent="0.25">
      <c r="A1616" s="123">
        <v>44966</v>
      </c>
      <c r="B1616" s="124" t="s">
        <v>1249</v>
      </c>
      <c r="C1616" s="98"/>
      <c r="D1616" s="98"/>
      <c r="E1616" s="114">
        <v>72775</v>
      </c>
    </row>
    <row r="1617" spans="1:5" x14ac:dyDescent="0.25">
      <c r="A1617" s="123">
        <v>44966</v>
      </c>
      <c r="B1617" s="124" t="s">
        <v>1210</v>
      </c>
      <c r="C1617" s="98"/>
      <c r="D1617" s="98"/>
      <c r="E1617" s="114">
        <v>756630.75</v>
      </c>
    </row>
    <row r="1618" spans="1:5" x14ac:dyDescent="0.25">
      <c r="A1618" s="123">
        <v>44968</v>
      </c>
      <c r="B1618" s="124" t="s">
        <v>595</v>
      </c>
      <c r="C1618" s="98"/>
      <c r="D1618" s="98"/>
      <c r="E1618" s="114">
        <v>72960</v>
      </c>
    </row>
    <row r="1619" spans="1:5" x14ac:dyDescent="0.25">
      <c r="A1619" s="123">
        <v>44985</v>
      </c>
      <c r="B1619" s="124" t="s">
        <v>1279</v>
      </c>
      <c r="C1619" s="98"/>
      <c r="D1619" s="98"/>
      <c r="E1619" s="114">
        <v>63325</v>
      </c>
    </row>
    <row r="1620" spans="1:5" x14ac:dyDescent="0.25">
      <c r="A1620" s="123">
        <v>44962</v>
      </c>
      <c r="B1620" s="124" t="s">
        <v>1268</v>
      </c>
      <c r="C1620" s="98"/>
      <c r="D1620" s="98"/>
      <c r="E1620" s="114">
        <v>822426</v>
      </c>
    </row>
    <row r="1621" spans="1:5" x14ac:dyDescent="0.25">
      <c r="A1621" s="123">
        <v>44986</v>
      </c>
      <c r="B1621" s="124" t="s">
        <v>595</v>
      </c>
      <c r="C1621" s="98"/>
      <c r="D1621" s="98"/>
      <c r="E1621" s="114">
        <v>72960</v>
      </c>
    </row>
    <row r="1622" spans="1:5" x14ac:dyDescent="0.25">
      <c r="A1622" s="123">
        <v>44986</v>
      </c>
      <c r="B1622" s="124" t="s">
        <v>602</v>
      </c>
      <c r="C1622" s="98"/>
      <c r="D1622" s="98"/>
      <c r="E1622" s="114">
        <v>114156</v>
      </c>
    </row>
    <row r="1623" spans="1:5" x14ac:dyDescent="0.25">
      <c r="A1623" s="123">
        <v>44992</v>
      </c>
      <c r="B1623" s="124" t="s">
        <v>1261</v>
      </c>
      <c r="C1623" s="98"/>
      <c r="D1623" s="98"/>
      <c r="E1623" s="114">
        <v>4529.8599999999997</v>
      </c>
    </row>
    <row r="1624" spans="1:5" x14ac:dyDescent="0.25">
      <c r="A1624" s="123">
        <v>44992</v>
      </c>
      <c r="B1624" s="124" t="s">
        <v>1261</v>
      </c>
      <c r="C1624" s="98"/>
      <c r="D1624" s="98"/>
      <c r="E1624" s="114">
        <v>51920</v>
      </c>
    </row>
    <row r="1625" spans="1:5" x14ac:dyDescent="0.25">
      <c r="A1625" s="123">
        <v>44999</v>
      </c>
      <c r="B1625" s="124" t="s">
        <v>595</v>
      </c>
      <c r="C1625" s="98"/>
      <c r="D1625" s="98"/>
      <c r="E1625" s="114">
        <v>72960</v>
      </c>
    </row>
    <row r="1626" spans="1:5" x14ac:dyDescent="0.25">
      <c r="A1626" s="123">
        <v>45006</v>
      </c>
      <c r="B1626" s="124" t="s">
        <v>1261</v>
      </c>
      <c r="C1626" s="98"/>
      <c r="D1626" s="98"/>
      <c r="E1626" s="114">
        <v>10030</v>
      </c>
    </row>
    <row r="1627" spans="1:5" x14ac:dyDescent="0.25">
      <c r="A1627" s="123">
        <v>45008</v>
      </c>
      <c r="B1627" s="124" t="s">
        <v>594</v>
      </c>
      <c r="C1627" s="98"/>
      <c r="D1627" s="98"/>
      <c r="E1627" s="114">
        <v>997500.87</v>
      </c>
    </row>
    <row r="1628" spans="1:5" x14ac:dyDescent="0.25">
      <c r="A1628" s="123">
        <v>45008</v>
      </c>
      <c r="B1628" s="124" t="s">
        <v>594</v>
      </c>
      <c r="C1628" s="98"/>
      <c r="D1628" s="98"/>
      <c r="E1628" s="114">
        <v>950000.63</v>
      </c>
    </row>
    <row r="1629" spans="1:5" x14ac:dyDescent="0.25">
      <c r="A1629" s="123">
        <v>45008</v>
      </c>
      <c r="B1629" s="124" t="s">
        <v>594</v>
      </c>
      <c r="C1629" s="98"/>
      <c r="D1629" s="98"/>
      <c r="E1629" s="114">
        <v>45926</v>
      </c>
    </row>
    <row r="1630" spans="1:5" x14ac:dyDescent="0.25">
      <c r="A1630" s="123">
        <v>45014</v>
      </c>
      <c r="B1630" s="124" t="s">
        <v>1216</v>
      </c>
      <c r="C1630" s="98"/>
      <c r="D1630" s="98"/>
      <c r="E1630" s="114">
        <v>57526</v>
      </c>
    </row>
    <row r="1631" spans="1:5" x14ac:dyDescent="0.25">
      <c r="A1631" s="123">
        <v>45016</v>
      </c>
      <c r="B1631" s="124" t="s">
        <v>1286</v>
      </c>
      <c r="C1631" s="98"/>
      <c r="D1631" s="98"/>
      <c r="E1631" s="114">
        <v>8000</v>
      </c>
    </row>
    <row r="1632" spans="1:5" x14ac:dyDescent="0.25">
      <c r="A1632" s="123">
        <v>45016</v>
      </c>
      <c r="B1632" s="124" t="s">
        <v>602</v>
      </c>
      <c r="C1632" s="98"/>
      <c r="D1632" s="98"/>
      <c r="E1632" s="114">
        <v>64398</v>
      </c>
    </row>
    <row r="1633" spans="1:5" x14ac:dyDescent="0.25">
      <c r="A1633" s="123">
        <v>44986</v>
      </c>
      <c r="B1633" s="124" t="s">
        <v>1287</v>
      </c>
      <c r="C1633" s="98"/>
      <c r="D1633" s="98"/>
      <c r="E1633" s="114">
        <v>658440</v>
      </c>
    </row>
    <row r="1634" spans="1:5" x14ac:dyDescent="0.25">
      <c r="A1634" s="123">
        <v>44986</v>
      </c>
      <c r="B1634" s="124" t="s">
        <v>1288</v>
      </c>
      <c r="C1634" s="98"/>
      <c r="D1634" s="98"/>
      <c r="E1634" s="114">
        <v>1226512.06</v>
      </c>
    </row>
    <row r="1635" spans="1:5" x14ac:dyDescent="0.25">
      <c r="A1635" s="123" t="s">
        <v>1290</v>
      </c>
      <c r="B1635" s="4" t="s">
        <v>1298</v>
      </c>
      <c r="C1635" s="98"/>
      <c r="D1635" s="98"/>
      <c r="E1635" s="141">
        <v>70400</v>
      </c>
    </row>
    <row r="1636" spans="1:5" x14ac:dyDescent="0.25">
      <c r="A1636" s="123" t="s">
        <v>1290</v>
      </c>
      <c r="B1636" s="4" t="s">
        <v>1299</v>
      </c>
      <c r="C1636" s="98"/>
      <c r="D1636" s="98"/>
      <c r="E1636" s="141">
        <v>1180000</v>
      </c>
    </row>
    <row r="1637" spans="1:5" x14ac:dyDescent="0.25">
      <c r="A1637" s="123" t="s">
        <v>1291</v>
      </c>
      <c r="B1637" s="4" t="s">
        <v>1300</v>
      </c>
      <c r="C1637" s="98"/>
      <c r="D1637" s="98"/>
      <c r="E1637" s="141">
        <v>107250</v>
      </c>
    </row>
    <row r="1638" spans="1:5" x14ac:dyDescent="0.25">
      <c r="A1638" s="123" t="s">
        <v>1292</v>
      </c>
      <c r="B1638" s="4" t="s">
        <v>1301</v>
      </c>
      <c r="C1638" s="98"/>
      <c r="D1638" s="98"/>
      <c r="E1638" s="141">
        <v>13004</v>
      </c>
    </row>
    <row r="1639" spans="1:5" x14ac:dyDescent="0.25">
      <c r="A1639" s="123" t="s">
        <v>1292</v>
      </c>
      <c r="B1639" s="4" t="s">
        <v>1301</v>
      </c>
      <c r="C1639" s="98"/>
      <c r="D1639" s="98"/>
      <c r="E1639" s="141">
        <v>57289</v>
      </c>
    </row>
    <row r="1640" spans="1:5" x14ac:dyDescent="0.25">
      <c r="A1640" s="123" t="s">
        <v>1293</v>
      </c>
      <c r="B1640" s="4" t="s">
        <v>1302</v>
      </c>
      <c r="C1640" s="98"/>
      <c r="D1640" s="98"/>
      <c r="E1640" s="141">
        <v>617373</v>
      </c>
    </row>
    <row r="1641" spans="1:5" x14ac:dyDescent="0.25">
      <c r="A1641" s="123" t="s">
        <v>1293</v>
      </c>
      <c r="B1641" s="4" t="s">
        <v>1279</v>
      </c>
      <c r="C1641" s="98"/>
      <c r="D1641" s="98"/>
      <c r="E1641" s="141">
        <v>63325</v>
      </c>
    </row>
    <row r="1642" spans="1:5" x14ac:dyDescent="0.25">
      <c r="A1642" s="123" t="s">
        <v>1294</v>
      </c>
      <c r="B1642" s="4" t="s">
        <v>1303</v>
      </c>
      <c r="C1642" s="98"/>
      <c r="D1642" s="98"/>
      <c r="E1642" s="141">
        <v>92370</v>
      </c>
    </row>
    <row r="1643" spans="1:5" x14ac:dyDescent="0.25">
      <c r="A1643" s="123" t="s">
        <v>1295</v>
      </c>
      <c r="B1643" s="4" t="s">
        <v>1303</v>
      </c>
      <c r="C1643" s="98"/>
      <c r="D1643" s="98"/>
      <c r="E1643" s="141">
        <v>72629</v>
      </c>
    </row>
    <row r="1644" spans="1:5" x14ac:dyDescent="0.25">
      <c r="A1644" s="123" t="s">
        <v>1296</v>
      </c>
      <c r="B1644" s="4" t="s">
        <v>1304</v>
      </c>
      <c r="C1644" s="98"/>
      <c r="D1644" s="98"/>
      <c r="E1644" s="141">
        <v>390861</v>
      </c>
    </row>
    <row r="1645" spans="1:5" x14ac:dyDescent="0.25">
      <c r="A1645" s="123" t="s">
        <v>1297</v>
      </c>
      <c r="B1645" s="4" t="s">
        <v>1298</v>
      </c>
      <c r="C1645" s="98"/>
      <c r="D1645" s="98"/>
      <c r="E1645" s="141">
        <v>72960</v>
      </c>
    </row>
    <row r="1646" spans="1:5" x14ac:dyDescent="0.25">
      <c r="A1646" s="4" t="s">
        <v>1305</v>
      </c>
      <c r="B1646" s="4" t="s">
        <v>1319</v>
      </c>
      <c r="C1646" s="98"/>
      <c r="D1646" s="98"/>
      <c r="E1646" s="141">
        <v>107520</v>
      </c>
    </row>
    <row r="1647" spans="1:5" x14ac:dyDescent="0.25">
      <c r="A1647" s="4" t="s">
        <v>1305</v>
      </c>
      <c r="B1647" s="4" t="s">
        <v>1320</v>
      </c>
      <c r="C1647" s="98"/>
      <c r="D1647" s="98"/>
      <c r="E1647" s="141">
        <v>80240</v>
      </c>
    </row>
    <row r="1648" spans="1:5" x14ac:dyDescent="0.25">
      <c r="A1648" s="4" t="s">
        <v>1306</v>
      </c>
      <c r="B1648" s="4" t="s">
        <v>1320</v>
      </c>
      <c r="C1648" s="98"/>
      <c r="D1648" s="98"/>
      <c r="E1648" s="141">
        <v>20060</v>
      </c>
    </row>
    <row r="1649" spans="1:5" x14ac:dyDescent="0.25">
      <c r="A1649" s="4" t="s">
        <v>1306</v>
      </c>
      <c r="B1649" s="4" t="s">
        <v>1320</v>
      </c>
      <c r="C1649" s="98"/>
      <c r="D1649" s="98"/>
      <c r="E1649" s="141">
        <v>49560</v>
      </c>
    </row>
    <row r="1650" spans="1:5" x14ac:dyDescent="0.25">
      <c r="A1650" s="4" t="s">
        <v>1307</v>
      </c>
      <c r="B1650" s="4" t="s">
        <v>1322</v>
      </c>
      <c r="C1650" s="98"/>
      <c r="D1650" s="98"/>
      <c r="E1650" s="141">
        <v>53000</v>
      </c>
    </row>
    <row r="1651" spans="1:5" x14ac:dyDescent="0.25">
      <c r="A1651" s="4" t="s">
        <v>1307</v>
      </c>
      <c r="B1651" s="4" t="s">
        <v>1323</v>
      </c>
      <c r="C1651" s="98"/>
      <c r="D1651" s="98"/>
      <c r="E1651" s="141">
        <v>629118</v>
      </c>
    </row>
    <row r="1652" spans="1:5" x14ac:dyDescent="0.25">
      <c r="A1652" s="4" t="s">
        <v>1308</v>
      </c>
      <c r="B1652" s="4" t="s">
        <v>1324</v>
      </c>
      <c r="C1652" s="98"/>
      <c r="D1652" s="98"/>
      <c r="E1652" s="141">
        <v>389946</v>
      </c>
    </row>
    <row r="1653" spans="1:5" x14ac:dyDescent="0.25">
      <c r="A1653" s="4" t="s">
        <v>1309</v>
      </c>
      <c r="B1653" s="4" t="s">
        <v>1324</v>
      </c>
      <c r="C1653" s="98"/>
      <c r="D1653" s="98"/>
      <c r="E1653" s="141">
        <v>197426</v>
      </c>
    </row>
    <row r="1654" spans="1:5" x14ac:dyDescent="0.25">
      <c r="A1654" s="4" t="s">
        <v>1310</v>
      </c>
      <c r="B1654" s="4" t="s">
        <v>1320</v>
      </c>
      <c r="C1654" s="98"/>
      <c r="D1654" s="98"/>
      <c r="E1654" s="141">
        <v>2580</v>
      </c>
    </row>
    <row r="1655" spans="1:5" x14ac:dyDescent="0.25">
      <c r="A1655" s="4" t="s">
        <v>1311</v>
      </c>
      <c r="B1655" s="4" t="s">
        <v>1320</v>
      </c>
      <c r="C1655" s="98"/>
      <c r="D1655" s="98"/>
      <c r="E1655" s="141">
        <v>20341</v>
      </c>
    </row>
    <row r="1656" spans="1:5" x14ac:dyDescent="0.25">
      <c r="A1656" s="4" t="s">
        <v>1312</v>
      </c>
      <c r="B1656" s="4" t="s">
        <v>1319</v>
      </c>
      <c r="C1656" s="98"/>
      <c r="D1656" s="98"/>
      <c r="E1656" s="141">
        <v>120740</v>
      </c>
    </row>
    <row r="1657" spans="1:5" x14ac:dyDescent="0.25">
      <c r="A1657" s="4" t="s">
        <v>1313</v>
      </c>
      <c r="B1657" s="4" t="s">
        <v>1319</v>
      </c>
      <c r="C1657" s="98"/>
      <c r="D1657" s="98"/>
      <c r="E1657" s="141">
        <v>107250</v>
      </c>
    </row>
    <row r="1658" spans="1:5" x14ac:dyDescent="0.25">
      <c r="A1658" s="4" t="s">
        <v>1314</v>
      </c>
      <c r="B1658" s="4" t="s">
        <v>1320</v>
      </c>
      <c r="C1658" s="98"/>
      <c r="D1658" s="98"/>
      <c r="E1658" s="141">
        <v>31396</v>
      </c>
    </row>
    <row r="1659" spans="1:5" x14ac:dyDescent="0.25">
      <c r="A1659" s="4" t="s">
        <v>1315</v>
      </c>
      <c r="B1659" s="4" t="s">
        <v>1320</v>
      </c>
      <c r="C1659" s="98"/>
      <c r="D1659" s="98"/>
      <c r="E1659" s="141">
        <v>3816</v>
      </c>
    </row>
    <row r="1660" spans="1:5" x14ac:dyDescent="0.25">
      <c r="A1660" s="4" t="s">
        <v>1316</v>
      </c>
      <c r="B1660" s="4" t="s">
        <v>1319</v>
      </c>
      <c r="C1660" s="98"/>
      <c r="D1660" s="98"/>
      <c r="E1660" s="141">
        <v>70400</v>
      </c>
    </row>
    <row r="1661" spans="1:5" x14ac:dyDescent="0.25">
      <c r="A1661" s="4" t="s">
        <v>1317</v>
      </c>
      <c r="B1661" s="4" t="s">
        <v>1324</v>
      </c>
      <c r="C1661" s="98"/>
      <c r="D1661" s="98"/>
      <c r="E1661" s="141">
        <v>212750</v>
      </c>
    </row>
    <row r="1662" spans="1:5" x14ac:dyDescent="0.25">
      <c r="A1662" s="4" t="s">
        <v>1318</v>
      </c>
      <c r="B1662" s="4" t="s">
        <v>1325</v>
      </c>
      <c r="C1662" s="98"/>
      <c r="D1662" s="98"/>
      <c r="E1662" s="141">
        <v>256111</v>
      </c>
    </row>
    <row r="1663" spans="1:5" x14ac:dyDescent="0.25">
      <c r="A1663" s="4" t="s">
        <v>1327</v>
      </c>
      <c r="B1663" s="4" t="s">
        <v>1336</v>
      </c>
      <c r="C1663" s="98"/>
      <c r="D1663" s="98"/>
      <c r="E1663" s="141">
        <v>20060</v>
      </c>
    </row>
    <row r="1664" spans="1:5" x14ac:dyDescent="0.25">
      <c r="A1664" s="4" t="s">
        <v>1328</v>
      </c>
      <c r="B1664" s="4" t="s">
        <v>1298</v>
      </c>
      <c r="C1664" s="98"/>
      <c r="D1664" s="98"/>
      <c r="E1664" s="141">
        <v>71680</v>
      </c>
    </row>
    <row r="1665" spans="1:5" x14ac:dyDescent="0.25">
      <c r="A1665" s="4" t="s">
        <v>1329</v>
      </c>
      <c r="B1665" s="4" t="s">
        <v>1323</v>
      </c>
      <c r="C1665" s="98"/>
      <c r="D1665" s="98"/>
      <c r="E1665" s="141">
        <v>76770</v>
      </c>
    </row>
    <row r="1666" spans="1:5" x14ac:dyDescent="0.25">
      <c r="A1666" s="4" t="s">
        <v>1329</v>
      </c>
      <c r="B1666" s="4" t="s">
        <v>1322</v>
      </c>
      <c r="C1666" s="98"/>
      <c r="D1666" s="98"/>
      <c r="E1666" s="141">
        <v>7632</v>
      </c>
    </row>
    <row r="1667" spans="1:5" x14ac:dyDescent="0.25">
      <c r="A1667" s="4" t="s">
        <v>1329</v>
      </c>
      <c r="B1667" s="4" t="s">
        <v>1336</v>
      </c>
      <c r="C1667" s="98"/>
      <c r="D1667" s="98"/>
      <c r="E1667" s="141">
        <v>66847</v>
      </c>
    </row>
    <row r="1668" spans="1:5" x14ac:dyDescent="0.25">
      <c r="A1668" s="4" t="s">
        <v>1330</v>
      </c>
      <c r="B1668" s="4" t="s">
        <v>1279</v>
      </c>
      <c r="C1668" s="98"/>
      <c r="D1668" s="98"/>
      <c r="E1668" s="141">
        <v>49195</v>
      </c>
    </row>
    <row r="1669" spans="1:5" x14ac:dyDescent="0.25">
      <c r="A1669" s="4" t="s">
        <v>1330</v>
      </c>
      <c r="B1669" s="4" t="s">
        <v>1337</v>
      </c>
      <c r="C1669" s="98"/>
      <c r="D1669" s="98"/>
      <c r="E1669" s="141">
        <v>479698</v>
      </c>
    </row>
    <row r="1670" spans="1:5" x14ac:dyDescent="0.25">
      <c r="A1670" s="4" t="s">
        <v>1330</v>
      </c>
      <c r="B1670" s="4" t="s">
        <v>1338</v>
      </c>
      <c r="C1670" s="98"/>
      <c r="D1670" s="98"/>
      <c r="E1670" s="141">
        <v>840000</v>
      </c>
    </row>
    <row r="1671" spans="1:5" x14ac:dyDescent="0.25">
      <c r="A1671" s="4" t="s">
        <v>1331</v>
      </c>
      <c r="B1671" s="4" t="s">
        <v>1339</v>
      </c>
      <c r="C1671" s="98"/>
      <c r="D1671" s="98"/>
      <c r="E1671" s="141">
        <v>462632</v>
      </c>
    </row>
    <row r="1672" spans="1:5" x14ac:dyDescent="0.25">
      <c r="A1672" s="4" t="s">
        <v>1331</v>
      </c>
      <c r="B1672" s="4" t="s">
        <v>1338</v>
      </c>
      <c r="C1672" s="98"/>
      <c r="D1672" s="98"/>
      <c r="E1672" s="141">
        <v>840000</v>
      </c>
    </row>
    <row r="1673" spans="1:5" x14ac:dyDescent="0.25">
      <c r="A1673" s="4" t="s">
        <v>1332</v>
      </c>
      <c r="B1673" s="4" t="s">
        <v>1340</v>
      </c>
      <c r="C1673" s="98"/>
      <c r="D1673" s="98"/>
      <c r="E1673" s="141">
        <v>498510</v>
      </c>
    </row>
    <row r="1674" spans="1:5" x14ac:dyDescent="0.25">
      <c r="A1674" s="4" t="s">
        <v>1333</v>
      </c>
      <c r="B1674" s="4" t="s">
        <v>1303</v>
      </c>
      <c r="C1674" s="98"/>
      <c r="D1674" s="98"/>
      <c r="E1674" s="141">
        <v>846200</v>
      </c>
    </row>
    <row r="1675" spans="1:5" x14ac:dyDescent="0.25">
      <c r="A1675" s="4" t="s">
        <v>1334</v>
      </c>
      <c r="B1675" s="4" t="s">
        <v>1303</v>
      </c>
      <c r="C1675" s="98"/>
      <c r="D1675" s="98"/>
      <c r="E1675" s="141">
        <v>202888</v>
      </c>
    </row>
    <row r="1676" spans="1:5" x14ac:dyDescent="0.25">
      <c r="A1676" s="4" t="s">
        <v>1335</v>
      </c>
      <c r="B1676" s="4" t="s">
        <v>1303</v>
      </c>
      <c r="C1676" s="98"/>
      <c r="D1676" s="98"/>
      <c r="E1676" s="141">
        <v>38515</v>
      </c>
    </row>
    <row r="1677" spans="1:5" x14ac:dyDescent="0.25">
      <c r="A1677" s="4" t="s">
        <v>1341</v>
      </c>
      <c r="B1677" s="4" t="s">
        <v>1346</v>
      </c>
      <c r="C1677" s="98"/>
      <c r="D1677" s="98"/>
      <c r="E1677" s="141">
        <v>4650</v>
      </c>
    </row>
    <row r="1678" spans="1:5" x14ac:dyDescent="0.25">
      <c r="A1678" s="4" t="s">
        <v>1342</v>
      </c>
      <c r="B1678" s="4" t="s">
        <v>1347</v>
      </c>
      <c r="C1678" s="98"/>
      <c r="D1678" s="98"/>
      <c r="E1678" s="141">
        <v>521519</v>
      </c>
    </row>
    <row r="1679" spans="1:5" x14ac:dyDescent="0.25">
      <c r="A1679" s="4" t="s">
        <v>1343</v>
      </c>
      <c r="B1679" s="4" t="s">
        <v>1349</v>
      </c>
      <c r="C1679" s="98"/>
      <c r="D1679" s="98"/>
      <c r="E1679" s="141">
        <v>623844</v>
      </c>
    </row>
    <row r="1680" spans="1:5" x14ac:dyDescent="0.25">
      <c r="A1680" s="4" t="s">
        <v>1305</v>
      </c>
      <c r="B1680" s="4" t="s">
        <v>1350</v>
      </c>
      <c r="C1680" s="98"/>
      <c r="D1680" s="98"/>
      <c r="E1680" s="141">
        <v>1190236</v>
      </c>
    </row>
    <row r="1681" spans="1:6" x14ac:dyDescent="0.25">
      <c r="A1681" s="4" t="s">
        <v>1305</v>
      </c>
      <c r="B1681" s="4" t="s">
        <v>1351</v>
      </c>
      <c r="C1681" s="98"/>
      <c r="D1681" s="98"/>
      <c r="E1681" s="141">
        <v>5483156</v>
      </c>
    </row>
    <row r="1682" spans="1:6" x14ac:dyDescent="0.25">
      <c r="A1682" s="4" t="s">
        <v>1344</v>
      </c>
      <c r="B1682" s="4" t="s">
        <v>1347</v>
      </c>
      <c r="C1682" s="98"/>
      <c r="D1682" s="98"/>
      <c r="E1682" s="141">
        <v>521519</v>
      </c>
    </row>
    <row r="1683" spans="1:6" x14ac:dyDescent="0.25">
      <c r="A1683" s="4" t="s">
        <v>1329</v>
      </c>
      <c r="B1683" s="4" t="s">
        <v>1352</v>
      </c>
      <c r="C1683" s="98"/>
      <c r="D1683" s="98"/>
      <c r="E1683" s="141">
        <v>548700</v>
      </c>
    </row>
    <row r="1684" spans="1:6" x14ac:dyDescent="0.25">
      <c r="A1684" s="4" t="s">
        <v>1345</v>
      </c>
      <c r="B1684" s="4" t="s">
        <v>1351</v>
      </c>
      <c r="C1684" s="98"/>
      <c r="D1684" s="98"/>
      <c r="E1684" s="141">
        <v>4112368</v>
      </c>
    </row>
    <row r="1685" spans="1:6" x14ac:dyDescent="0.25">
      <c r="A1685" s="123" t="s">
        <v>1358</v>
      </c>
      <c r="B1685" s="4" t="s">
        <v>1351</v>
      </c>
      <c r="C1685" s="98"/>
      <c r="D1685" s="98"/>
      <c r="E1685" s="114">
        <v>3426973</v>
      </c>
      <c r="F1685" s="7" t="s">
        <v>1359</v>
      </c>
    </row>
    <row r="1686" spans="1:6" x14ac:dyDescent="0.25">
      <c r="A1686" s="139" t="s">
        <v>1367</v>
      </c>
      <c r="B1686" s="139" t="s">
        <v>1304</v>
      </c>
      <c r="C1686" s="98"/>
      <c r="D1686" s="98"/>
      <c r="E1686" s="143">
        <v>28910</v>
      </c>
    </row>
    <row r="1687" spans="1:6" x14ac:dyDescent="0.25">
      <c r="A1687" s="4" t="s">
        <v>1368</v>
      </c>
      <c r="B1687" s="4" t="s">
        <v>1250</v>
      </c>
      <c r="C1687" s="98"/>
      <c r="D1687" s="98"/>
      <c r="E1687" s="141">
        <v>750955</v>
      </c>
    </row>
    <row r="1688" spans="1:6" x14ac:dyDescent="0.25">
      <c r="A1688" s="4" t="s">
        <v>1369</v>
      </c>
      <c r="B1688" s="4" t="s">
        <v>1216</v>
      </c>
      <c r="C1688" s="98"/>
      <c r="D1688" s="98"/>
      <c r="E1688" s="141">
        <v>1921</v>
      </c>
    </row>
    <row r="1689" spans="1:6" x14ac:dyDescent="0.25">
      <c r="A1689" s="4" t="s">
        <v>1370</v>
      </c>
      <c r="B1689" s="4" t="s">
        <v>1380</v>
      </c>
      <c r="C1689" s="98"/>
      <c r="D1689" s="98"/>
      <c r="E1689" s="141">
        <v>56444</v>
      </c>
    </row>
    <row r="1690" spans="1:6" x14ac:dyDescent="0.25">
      <c r="A1690" s="4" t="s">
        <v>1371</v>
      </c>
      <c r="B1690" s="4" t="s">
        <v>1380</v>
      </c>
      <c r="C1690" s="98"/>
      <c r="D1690" s="98"/>
      <c r="E1690" s="141">
        <v>336300</v>
      </c>
    </row>
    <row r="1691" spans="1:6" x14ac:dyDescent="0.25">
      <c r="A1691" s="4" t="s">
        <v>1372</v>
      </c>
      <c r="B1691" s="4" t="s">
        <v>1381</v>
      </c>
      <c r="C1691" s="98"/>
      <c r="D1691" s="98"/>
      <c r="E1691" s="141">
        <v>80900</v>
      </c>
    </row>
    <row r="1692" spans="1:6" x14ac:dyDescent="0.25">
      <c r="A1692" s="4" t="s">
        <v>1372</v>
      </c>
      <c r="B1692" s="4" t="s">
        <v>1303</v>
      </c>
      <c r="C1692" s="98"/>
      <c r="D1692" s="98"/>
      <c r="E1692" s="141">
        <v>82010</v>
      </c>
    </row>
    <row r="1693" spans="1:6" x14ac:dyDescent="0.25">
      <c r="A1693" s="4" t="s">
        <v>1373</v>
      </c>
      <c r="B1693" s="4" t="s">
        <v>1303</v>
      </c>
      <c r="C1693" s="98"/>
      <c r="D1693" s="98"/>
      <c r="E1693" s="141">
        <v>68735</v>
      </c>
    </row>
    <row r="1694" spans="1:6" x14ac:dyDescent="0.25">
      <c r="A1694" s="4" t="s">
        <v>1373</v>
      </c>
      <c r="B1694" s="4" t="s">
        <v>1303</v>
      </c>
      <c r="C1694" s="98"/>
      <c r="D1694" s="98"/>
      <c r="E1694" s="141">
        <v>2832</v>
      </c>
    </row>
    <row r="1695" spans="1:6" x14ac:dyDescent="0.25">
      <c r="A1695" s="4" t="s">
        <v>1374</v>
      </c>
      <c r="B1695" s="4" t="s">
        <v>1338</v>
      </c>
      <c r="C1695" s="98"/>
      <c r="D1695" s="98"/>
      <c r="E1695" s="141">
        <v>22126</v>
      </c>
    </row>
    <row r="1696" spans="1:6" x14ac:dyDescent="0.25">
      <c r="A1696" s="4" t="s">
        <v>1374</v>
      </c>
      <c r="B1696" s="4" t="s">
        <v>1338</v>
      </c>
      <c r="C1696" s="98"/>
      <c r="D1696" s="98"/>
      <c r="E1696" s="141">
        <v>22126</v>
      </c>
    </row>
    <row r="1697" spans="1:5" x14ac:dyDescent="0.25">
      <c r="A1697" s="4" t="s">
        <v>1375</v>
      </c>
      <c r="B1697" s="4" t="s">
        <v>1319</v>
      </c>
      <c r="C1697" s="98"/>
      <c r="D1697" s="98"/>
      <c r="E1697" s="141">
        <v>70400</v>
      </c>
    </row>
    <row r="1698" spans="1:5" x14ac:dyDescent="0.25">
      <c r="A1698" s="4" t="s">
        <v>1376</v>
      </c>
      <c r="B1698" s="4" t="s">
        <v>1215</v>
      </c>
      <c r="C1698" s="98"/>
      <c r="D1698" s="98"/>
      <c r="E1698" s="141">
        <v>45897</v>
      </c>
    </row>
    <row r="1699" spans="1:5" x14ac:dyDescent="0.25">
      <c r="A1699" s="4" t="s">
        <v>1377</v>
      </c>
      <c r="B1699" s="4" t="s">
        <v>1216</v>
      </c>
      <c r="C1699" s="98"/>
      <c r="D1699" s="98"/>
      <c r="E1699" s="141">
        <v>55826</v>
      </c>
    </row>
    <row r="1700" spans="1:5" x14ac:dyDescent="0.25">
      <c r="A1700" s="4" t="s">
        <v>1378</v>
      </c>
      <c r="B1700" s="4" t="s">
        <v>1338</v>
      </c>
      <c r="C1700" s="98"/>
      <c r="D1700" s="98"/>
      <c r="E1700" s="141">
        <v>261250</v>
      </c>
    </row>
    <row r="1701" spans="1:5" x14ac:dyDescent="0.25">
      <c r="A1701" s="4" t="s">
        <v>1378</v>
      </c>
      <c r="B1701" s="4" t="s">
        <v>1338</v>
      </c>
      <c r="C1701" s="98"/>
      <c r="D1701" s="98"/>
      <c r="E1701" s="141">
        <v>212500</v>
      </c>
    </row>
    <row r="1702" spans="1:5" x14ac:dyDescent="0.25">
      <c r="A1702" s="4" t="s">
        <v>1379</v>
      </c>
      <c r="B1702" s="4" t="s">
        <v>1303</v>
      </c>
      <c r="C1702" s="98"/>
      <c r="D1702" s="98"/>
      <c r="E1702" s="141">
        <v>3705</v>
      </c>
    </row>
    <row r="1703" spans="1:5" x14ac:dyDescent="0.25">
      <c r="A1703" s="128" t="s">
        <v>1382</v>
      </c>
      <c r="B1703" s="128" t="s">
        <v>1384</v>
      </c>
      <c r="C1703" s="137"/>
      <c r="D1703" s="137"/>
      <c r="E1703" s="144">
        <v>214760</v>
      </c>
    </row>
    <row r="1704" spans="1:5" x14ac:dyDescent="0.25">
      <c r="A1704" s="128" t="s">
        <v>1383</v>
      </c>
      <c r="B1704" s="128" t="s">
        <v>1347</v>
      </c>
      <c r="C1704" s="137"/>
      <c r="D1704" s="137"/>
      <c r="E1704" s="144">
        <v>521517</v>
      </c>
    </row>
    <row r="1705" spans="1:5" x14ac:dyDescent="0.25">
      <c r="A1705" s="128" t="s">
        <v>1382</v>
      </c>
      <c r="B1705" s="128" t="s">
        <v>1384</v>
      </c>
      <c r="C1705" s="137"/>
      <c r="D1705" s="137"/>
      <c r="E1705" s="144">
        <v>275884</v>
      </c>
    </row>
    <row r="1706" spans="1:5" x14ac:dyDescent="0.25">
      <c r="A1706" s="4" t="s">
        <v>1385</v>
      </c>
      <c r="B1706" s="4" t="s">
        <v>1324</v>
      </c>
      <c r="C1706" s="98"/>
      <c r="D1706" s="98"/>
      <c r="E1706" s="141">
        <v>103578</v>
      </c>
    </row>
    <row r="1707" spans="1:5" x14ac:dyDescent="0.25">
      <c r="A1707" s="4" t="s">
        <v>1386</v>
      </c>
      <c r="B1707" s="4" t="s">
        <v>1303</v>
      </c>
      <c r="C1707" s="98"/>
      <c r="D1707" s="98"/>
      <c r="E1707" s="141">
        <v>52121</v>
      </c>
    </row>
    <row r="1708" spans="1:5" x14ac:dyDescent="0.25">
      <c r="A1708" s="4" t="s">
        <v>1387</v>
      </c>
      <c r="B1708" s="4" t="s">
        <v>1304</v>
      </c>
      <c r="C1708" s="98"/>
      <c r="D1708" s="98"/>
      <c r="E1708" s="141">
        <v>6240</v>
      </c>
    </row>
    <row r="1709" spans="1:5" x14ac:dyDescent="0.25">
      <c r="A1709" s="4" t="s">
        <v>1388</v>
      </c>
      <c r="B1709" s="4" t="s">
        <v>1389</v>
      </c>
      <c r="C1709" s="98"/>
      <c r="D1709" s="98"/>
      <c r="E1709" s="141">
        <v>1251</v>
      </c>
    </row>
    <row r="1710" spans="1:5" x14ac:dyDescent="0.25">
      <c r="A1710" s="128" t="s">
        <v>1390</v>
      </c>
      <c r="B1710" s="128" t="s">
        <v>1009</v>
      </c>
      <c r="C1710" s="137"/>
      <c r="D1710" s="137"/>
      <c r="E1710" s="144">
        <v>1008547</v>
      </c>
    </row>
    <row r="1711" spans="1:5" x14ac:dyDescent="0.25">
      <c r="A1711" s="128" t="s">
        <v>1390</v>
      </c>
      <c r="B1711" s="128" t="s">
        <v>1009</v>
      </c>
      <c r="C1711" s="137"/>
      <c r="D1711" s="137"/>
      <c r="E1711" s="144">
        <v>1487607</v>
      </c>
    </row>
    <row r="1712" spans="1:5" x14ac:dyDescent="0.25">
      <c r="A1712" s="128" t="s">
        <v>1391</v>
      </c>
      <c r="B1712" s="128" t="s">
        <v>1393</v>
      </c>
      <c r="C1712" s="137"/>
      <c r="D1712" s="137"/>
      <c r="E1712" s="144">
        <v>457028</v>
      </c>
    </row>
    <row r="1713" spans="1:5" x14ac:dyDescent="0.25">
      <c r="A1713" s="128" t="s">
        <v>1392</v>
      </c>
      <c r="B1713" s="128" t="s">
        <v>1013</v>
      </c>
      <c r="C1713" s="137"/>
      <c r="D1713" s="137"/>
      <c r="E1713" s="144">
        <v>1003000</v>
      </c>
    </row>
    <row r="1714" spans="1:5" x14ac:dyDescent="0.25">
      <c r="A1714" s="128" t="s">
        <v>1392</v>
      </c>
      <c r="B1714" s="128" t="s">
        <v>1013</v>
      </c>
      <c r="C1714" s="137"/>
      <c r="D1714" s="137"/>
      <c r="E1714" s="144">
        <v>1194160</v>
      </c>
    </row>
    <row r="1715" spans="1:5" x14ac:dyDescent="0.25">
      <c r="A1715" s="123" t="s">
        <v>1398</v>
      </c>
      <c r="B1715" s="124" t="s">
        <v>1399</v>
      </c>
      <c r="C1715" s="98"/>
      <c r="D1715" s="98"/>
      <c r="E1715" s="114">
        <v>1460911</v>
      </c>
    </row>
    <row r="1716" spans="1:5" x14ac:dyDescent="0.25">
      <c r="A1716" s="123" t="s">
        <v>1400</v>
      </c>
      <c r="B1716" s="124" t="s">
        <v>1401</v>
      </c>
      <c r="C1716" s="98"/>
      <c r="D1716" s="98"/>
      <c r="E1716" s="114">
        <v>731600</v>
      </c>
    </row>
    <row r="1717" spans="1:5" x14ac:dyDescent="0.25">
      <c r="A1717" s="123" t="s">
        <v>1402</v>
      </c>
      <c r="B1717" s="124" t="s">
        <v>1403</v>
      </c>
      <c r="C1717" s="98"/>
      <c r="D1717" s="98"/>
      <c r="E1717" s="114">
        <v>1059829</v>
      </c>
    </row>
    <row r="1718" spans="1:5" x14ac:dyDescent="0.25">
      <c r="A1718" s="123" t="s">
        <v>1402</v>
      </c>
      <c r="B1718" s="124" t="s">
        <v>1011</v>
      </c>
      <c r="C1718" s="98"/>
      <c r="D1718" s="98"/>
      <c r="E1718" s="114">
        <v>823050</v>
      </c>
    </row>
    <row r="1719" spans="1:5" x14ac:dyDescent="0.25">
      <c r="A1719" s="123" t="s">
        <v>1404</v>
      </c>
      <c r="B1719" s="124" t="s">
        <v>1347</v>
      </c>
      <c r="C1719" s="98"/>
      <c r="D1719" s="98"/>
      <c r="E1719" s="114">
        <v>521519</v>
      </c>
    </row>
    <row r="1720" spans="1:5" x14ac:dyDescent="0.25">
      <c r="A1720" s="123" t="s">
        <v>1405</v>
      </c>
      <c r="B1720" s="124" t="s">
        <v>740</v>
      </c>
      <c r="C1720" s="98"/>
      <c r="D1720" s="98"/>
      <c r="E1720" s="114">
        <v>1643102</v>
      </c>
    </row>
    <row r="1721" spans="1:5" x14ac:dyDescent="0.25">
      <c r="A1721" s="123">
        <v>45114</v>
      </c>
      <c r="B1721" s="124" t="s">
        <v>1406</v>
      </c>
      <c r="C1721" s="98"/>
      <c r="D1721" s="98"/>
      <c r="E1721" s="114">
        <v>15000</v>
      </c>
    </row>
    <row r="1722" spans="1:5" x14ac:dyDescent="0.25">
      <c r="A1722" s="123">
        <v>45115</v>
      </c>
      <c r="B1722" s="124" t="s">
        <v>578</v>
      </c>
      <c r="C1722" s="98"/>
      <c r="D1722" s="98"/>
      <c r="E1722" s="114">
        <v>877876</v>
      </c>
    </row>
    <row r="1723" spans="1:5" x14ac:dyDescent="0.25">
      <c r="A1723" s="123">
        <v>45116</v>
      </c>
      <c r="B1723" s="124" t="s">
        <v>1257</v>
      </c>
      <c r="C1723" s="98"/>
      <c r="D1723" s="98"/>
      <c r="E1723" s="114">
        <v>15767.400000000001</v>
      </c>
    </row>
    <row r="1724" spans="1:5" x14ac:dyDescent="0.25">
      <c r="A1724" s="123">
        <v>45117</v>
      </c>
      <c r="B1724" s="124" t="s">
        <v>1407</v>
      </c>
      <c r="C1724" s="98"/>
      <c r="D1724" s="98"/>
      <c r="E1724" s="114">
        <v>355543.87999999995</v>
      </c>
    </row>
    <row r="1725" spans="1:5" x14ac:dyDescent="0.25">
      <c r="A1725" s="123">
        <v>45118</v>
      </c>
      <c r="B1725" s="124" t="s">
        <v>1262</v>
      </c>
      <c r="C1725" s="98"/>
      <c r="D1725" s="98"/>
      <c r="E1725" s="114">
        <v>909340.05999999982</v>
      </c>
    </row>
    <row r="1726" spans="1:5" x14ac:dyDescent="0.25">
      <c r="A1726" s="123">
        <v>45118</v>
      </c>
      <c r="B1726" s="124" t="s">
        <v>588</v>
      </c>
      <c r="C1726" s="98"/>
      <c r="D1726" s="98"/>
      <c r="E1726" s="114">
        <v>17452.3</v>
      </c>
    </row>
    <row r="1727" spans="1:5" x14ac:dyDescent="0.25">
      <c r="A1727" s="123">
        <v>45119</v>
      </c>
      <c r="B1727" s="124" t="s">
        <v>595</v>
      </c>
      <c r="C1727" s="98"/>
      <c r="D1727" s="98"/>
      <c r="E1727" s="114">
        <v>69120</v>
      </c>
    </row>
    <row r="1728" spans="1:5" x14ac:dyDescent="0.25">
      <c r="A1728" s="123">
        <v>45123</v>
      </c>
      <c r="B1728" s="124" t="s">
        <v>1261</v>
      </c>
      <c r="C1728" s="98"/>
      <c r="D1728" s="98"/>
      <c r="E1728" s="114">
        <v>53100</v>
      </c>
    </row>
    <row r="1729" spans="1:5" x14ac:dyDescent="0.25">
      <c r="A1729" s="123">
        <v>45128</v>
      </c>
      <c r="B1729" s="124" t="s">
        <v>578</v>
      </c>
      <c r="C1729" s="98"/>
      <c r="D1729" s="98"/>
      <c r="E1729" s="114">
        <v>1561591.0899999999</v>
      </c>
    </row>
    <row r="1730" spans="1:5" x14ac:dyDescent="0.25">
      <c r="A1730" s="123">
        <v>45129</v>
      </c>
      <c r="B1730" s="124" t="s">
        <v>1261</v>
      </c>
      <c r="C1730" s="98"/>
      <c r="D1730" s="98"/>
      <c r="E1730" s="114">
        <v>34975.199999999997</v>
      </c>
    </row>
    <row r="1731" spans="1:5" x14ac:dyDescent="0.25">
      <c r="A1731" s="123">
        <v>45138</v>
      </c>
      <c r="B1731" s="124" t="s">
        <v>588</v>
      </c>
      <c r="C1731" s="98"/>
      <c r="D1731" s="98"/>
      <c r="E1731" s="114">
        <v>14750</v>
      </c>
    </row>
    <row r="1732" spans="1:5" x14ac:dyDescent="0.25">
      <c r="A1732" s="123">
        <v>45138</v>
      </c>
      <c r="B1732" s="124" t="s">
        <v>588</v>
      </c>
      <c r="C1732" s="98"/>
      <c r="D1732" s="98"/>
      <c r="E1732" s="114">
        <v>20020.339999999997</v>
      </c>
    </row>
    <row r="1733" spans="1:5" x14ac:dyDescent="0.25">
      <c r="A1733" s="123">
        <v>45138</v>
      </c>
      <c r="B1733" s="124" t="s">
        <v>602</v>
      </c>
      <c r="C1733" s="98"/>
      <c r="D1733" s="98"/>
      <c r="E1733" s="114">
        <v>12600</v>
      </c>
    </row>
    <row r="1734" spans="1:5" x14ac:dyDescent="0.25">
      <c r="A1734" s="123">
        <v>45156</v>
      </c>
      <c r="B1734" s="124" t="s">
        <v>588</v>
      </c>
      <c r="C1734" s="98"/>
      <c r="D1734" s="98"/>
      <c r="E1734" s="114">
        <v>4298</v>
      </c>
    </row>
    <row r="1735" spans="1:5" x14ac:dyDescent="0.25">
      <c r="A1735" s="123">
        <v>45181</v>
      </c>
      <c r="B1735" s="124" t="s">
        <v>588</v>
      </c>
      <c r="C1735" s="98"/>
      <c r="D1735" s="98"/>
      <c r="E1735" s="114">
        <v>1251.0000000000002</v>
      </c>
    </row>
    <row r="1736" spans="1:5" x14ac:dyDescent="0.25">
      <c r="A1736" s="123">
        <v>45197</v>
      </c>
      <c r="B1736" s="124" t="s">
        <v>588</v>
      </c>
      <c r="C1736" s="98"/>
      <c r="D1736" s="98"/>
      <c r="E1736" s="114">
        <v>20676</v>
      </c>
    </row>
    <row r="1737" spans="1:5" x14ac:dyDescent="0.25">
      <c r="A1737" s="123">
        <v>45197</v>
      </c>
      <c r="B1737" s="124" t="s">
        <v>588</v>
      </c>
      <c r="C1737" s="98"/>
      <c r="D1737" s="98"/>
      <c r="E1737" s="92">
        <v>5015</v>
      </c>
    </row>
    <row r="1738" spans="1:5" x14ac:dyDescent="0.25">
      <c r="A1738" s="123">
        <v>45200</v>
      </c>
      <c r="B1738" s="124" t="s">
        <v>588</v>
      </c>
      <c r="C1738" s="98"/>
      <c r="D1738" s="98"/>
      <c r="E1738" s="92">
        <v>8110.1399999999994</v>
      </c>
    </row>
    <row r="1739" spans="1:5" x14ac:dyDescent="0.25">
      <c r="A1739" s="123">
        <v>45203</v>
      </c>
      <c r="B1739" s="124" t="s">
        <v>588</v>
      </c>
      <c r="C1739" s="98"/>
      <c r="D1739" s="98"/>
      <c r="E1739" s="92">
        <v>45194</v>
      </c>
    </row>
    <row r="1740" spans="1:5" x14ac:dyDescent="0.25">
      <c r="A1740" s="123">
        <v>45204</v>
      </c>
      <c r="B1740" s="124" t="s">
        <v>588</v>
      </c>
      <c r="C1740" s="98"/>
      <c r="D1740" s="98"/>
      <c r="E1740" s="92">
        <v>2138.8000000000002</v>
      </c>
    </row>
    <row r="1741" spans="1:5" x14ac:dyDescent="0.25">
      <c r="A1741" s="123">
        <v>45204</v>
      </c>
      <c r="B1741" s="124" t="s">
        <v>1257</v>
      </c>
      <c r="C1741" s="98"/>
      <c r="D1741" s="98"/>
      <c r="E1741" s="92">
        <v>12867.14</v>
      </c>
    </row>
    <row r="1742" spans="1:5" x14ac:dyDescent="0.25">
      <c r="A1742" s="123">
        <v>45206</v>
      </c>
      <c r="B1742" s="124" t="s">
        <v>588</v>
      </c>
      <c r="C1742" s="98"/>
      <c r="D1742" s="98"/>
      <c r="E1742" s="92">
        <v>735</v>
      </c>
    </row>
    <row r="1743" spans="1:5" x14ac:dyDescent="0.25">
      <c r="A1743" s="123">
        <v>45209</v>
      </c>
      <c r="B1743" s="124" t="s">
        <v>1262</v>
      </c>
      <c r="C1743" s="98"/>
      <c r="D1743" s="98"/>
      <c r="E1743" s="92">
        <v>104522.04000000001</v>
      </c>
    </row>
    <row r="1744" spans="1:5" x14ac:dyDescent="0.25">
      <c r="A1744" s="123">
        <v>45211</v>
      </c>
      <c r="B1744" s="124" t="s">
        <v>588</v>
      </c>
      <c r="C1744" s="98"/>
      <c r="D1744" s="98"/>
      <c r="E1744" s="92">
        <v>14233.260000000002</v>
      </c>
    </row>
    <row r="1745" spans="1:5" x14ac:dyDescent="0.25">
      <c r="A1745" s="123">
        <v>45214</v>
      </c>
      <c r="B1745" s="124" t="s">
        <v>588</v>
      </c>
      <c r="C1745" s="98"/>
      <c r="D1745" s="98"/>
      <c r="E1745" s="92">
        <v>63106.399999999994</v>
      </c>
    </row>
    <row r="1746" spans="1:5" x14ac:dyDescent="0.25">
      <c r="A1746" s="123">
        <v>45220</v>
      </c>
      <c r="B1746" s="124" t="s">
        <v>588</v>
      </c>
      <c r="C1746" s="98"/>
      <c r="D1746" s="98"/>
      <c r="E1746" s="92">
        <v>5203.7999999999993</v>
      </c>
    </row>
    <row r="1747" spans="1:5" x14ac:dyDescent="0.25">
      <c r="A1747" s="123">
        <v>45224</v>
      </c>
      <c r="B1747" s="124" t="s">
        <v>1258</v>
      </c>
      <c r="C1747" s="98"/>
      <c r="D1747" s="98"/>
      <c r="E1747" s="92">
        <v>38540</v>
      </c>
    </row>
    <row r="1748" spans="1:5" x14ac:dyDescent="0.25">
      <c r="A1748" s="123">
        <v>45229</v>
      </c>
      <c r="B1748" s="124" t="s">
        <v>578</v>
      </c>
      <c r="C1748" s="98"/>
      <c r="D1748" s="98"/>
      <c r="E1748" s="92">
        <v>6224.5</v>
      </c>
    </row>
    <row r="1749" spans="1:5" x14ac:dyDescent="0.25">
      <c r="A1749" s="123">
        <v>45230</v>
      </c>
      <c r="B1749" s="124" t="s">
        <v>1406</v>
      </c>
      <c r="C1749" s="98"/>
      <c r="D1749" s="98"/>
      <c r="E1749" s="92">
        <v>3000001</v>
      </c>
    </row>
    <row r="1750" spans="1:5" x14ac:dyDescent="0.25">
      <c r="A1750" s="123">
        <v>45230</v>
      </c>
      <c r="B1750" s="124" t="s">
        <v>1262</v>
      </c>
      <c r="C1750" s="98"/>
      <c r="D1750" s="98"/>
      <c r="E1750" s="92">
        <v>455685.32000000007</v>
      </c>
    </row>
    <row r="1751" spans="1:5" x14ac:dyDescent="0.25">
      <c r="A1751" s="123">
        <v>45230</v>
      </c>
      <c r="B1751" s="124" t="s">
        <v>602</v>
      </c>
      <c r="C1751" s="98"/>
      <c r="D1751" s="98"/>
      <c r="E1751" s="92">
        <v>81452.700000000012</v>
      </c>
    </row>
    <row r="1752" spans="1:5" x14ac:dyDescent="0.25">
      <c r="A1752" s="123">
        <v>45231</v>
      </c>
      <c r="B1752" s="124" t="s">
        <v>1257</v>
      </c>
      <c r="C1752" s="98"/>
      <c r="D1752" s="98"/>
      <c r="E1752" s="92">
        <v>7200.2999999999993</v>
      </c>
    </row>
    <row r="1753" spans="1:5" x14ac:dyDescent="0.25">
      <c r="A1753" s="123">
        <v>45237</v>
      </c>
      <c r="B1753" s="124" t="s">
        <v>588</v>
      </c>
      <c r="C1753" s="98"/>
      <c r="D1753" s="98"/>
      <c r="E1753" s="92">
        <v>87615</v>
      </c>
    </row>
    <row r="1754" spans="1:5" x14ac:dyDescent="0.25">
      <c r="A1754" s="123">
        <v>45237</v>
      </c>
      <c r="B1754" s="124" t="s">
        <v>588</v>
      </c>
      <c r="C1754" s="98"/>
      <c r="D1754" s="98"/>
      <c r="E1754" s="92">
        <v>1840.8000000000002</v>
      </c>
    </row>
    <row r="1755" spans="1:5" x14ac:dyDescent="0.25">
      <c r="A1755" s="123">
        <v>45239</v>
      </c>
      <c r="B1755" s="124" t="s">
        <v>588</v>
      </c>
      <c r="C1755" s="98"/>
      <c r="D1755" s="98"/>
      <c r="E1755" s="92">
        <v>69974</v>
      </c>
    </row>
    <row r="1756" spans="1:5" x14ac:dyDescent="0.25">
      <c r="A1756" s="123">
        <v>45257</v>
      </c>
      <c r="B1756" s="124" t="s">
        <v>588</v>
      </c>
      <c r="C1756" s="98"/>
      <c r="D1756" s="98"/>
      <c r="E1756" s="92">
        <v>41300</v>
      </c>
    </row>
    <row r="1757" spans="1:5" x14ac:dyDescent="0.25">
      <c r="A1757" s="123">
        <v>45260</v>
      </c>
      <c r="B1757" s="124" t="s">
        <v>602</v>
      </c>
      <c r="C1757" s="98"/>
      <c r="D1757" s="98"/>
      <c r="E1757" s="92">
        <v>10210</v>
      </c>
    </row>
    <row r="1758" spans="1:5" x14ac:dyDescent="0.25">
      <c r="A1758" s="123">
        <v>45261</v>
      </c>
      <c r="B1758" s="124" t="s">
        <v>588</v>
      </c>
      <c r="C1758" s="98"/>
      <c r="D1758" s="98"/>
      <c r="E1758" s="92">
        <v>45897.279999999999</v>
      </c>
    </row>
    <row r="1759" spans="1:5" x14ac:dyDescent="0.25">
      <c r="A1759" s="123">
        <v>45262</v>
      </c>
      <c r="B1759" s="124" t="s">
        <v>588</v>
      </c>
      <c r="C1759" s="98"/>
      <c r="D1759" s="98"/>
      <c r="E1759" s="92">
        <v>61301</v>
      </c>
    </row>
    <row r="1760" spans="1:5" x14ac:dyDescent="0.25">
      <c r="A1760" s="123">
        <v>45262</v>
      </c>
      <c r="B1760" s="124" t="s">
        <v>588</v>
      </c>
      <c r="C1760" s="98"/>
      <c r="D1760" s="98"/>
      <c r="E1760" s="92">
        <v>1298</v>
      </c>
    </row>
    <row r="1761" spans="1:5" x14ac:dyDescent="0.25">
      <c r="A1761" s="123">
        <v>45263</v>
      </c>
      <c r="B1761" s="124" t="s">
        <v>588</v>
      </c>
      <c r="C1761" s="98"/>
      <c r="D1761" s="98"/>
      <c r="E1761" s="92">
        <v>68794</v>
      </c>
    </row>
    <row r="1762" spans="1:5" x14ac:dyDescent="0.25">
      <c r="A1762" s="123">
        <v>45273</v>
      </c>
      <c r="B1762" s="124" t="s">
        <v>1257</v>
      </c>
      <c r="C1762" s="98"/>
      <c r="D1762" s="98"/>
      <c r="E1762" s="92">
        <v>10483.48</v>
      </c>
    </row>
    <row r="1763" spans="1:5" x14ac:dyDescent="0.25">
      <c r="A1763" s="123">
        <v>45273</v>
      </c>
      <c r="B1763" s="124" t="s">
        <v>588</v>
      </c>
      <c r="C1763" s="98"/>
      <c r="D1763" s="98"/>
      <c r="E1763" s="92">
        <v>25075</v>
      </c>
    </row>
    <row r="1764" spans="1:5" x14ac:dyDescent="0.25">
      <c r="A1764" s="123">
        <v>45278</v>
      </c>
      <c r="B1764" s="124" t="s">
        <v>588</v>
      </c>
      <c r="C1764" s="98"/>
      <c r="D1764" s="98"/>
      <c r="E1764" s="92">
        <v>25665</v>
      </c>
    </row>
    <row r="1765" spans="1:5" x14ac:dyDescent="0.25">
      <c r="A1765" s="123">
        <v>45284</v>
      </c>
      <c r="B1765" s="124" t="s">
        <v>588</v>
      </c>
      <c r="C1765" s="98"/>
      <c r="D1765" s="98"/>
      <c r="E1765" s="92">
        <v>3162.3999999999996</v>
      </c>
    </row>
    <row r="1766" spans="1:5" x14ac:dyDescent="0.25">
      <c r="A1766" s="123">
        <v>45287</v>
      </c>
      <c r="B1766" s="124" t="s">
        <v>588</v>
      </c>
      <c r="C1766" s="98"/>
      <c r="D1766" s="98"/>
      <c r="E1766" s="92">
        <v>9735</v>
      </c>
    </row>
    <row r="1767" spans="1:5" x14ac:dyDescent="0.25">
      <c r="A1767" s="123">
        <v>45291</v>
      </c>
      <c r="B1767" s="124" t="s">
        <v>602</v>
      </c>
      <c r="C1767" s="98"/>
      <c r="D1767" s="98"/>
      <c r="E1767" s="92">
        <v>22575</v>
      </c>
    </row>
    <row r="1768" spans="1:5" x14ac:dyDescent="0.25">
      <c r="A1768" s="123">
        <v>45200</v>
      </c>
      <c r="B1768" s="124" t="s">
        <v>1424</v>
      </c>
      <c r="C1768" s="98"/>
      <c r="D1768" s="98"/>
      <c r="E1768" s="92">
        <v>52500</v>
      </c>
    </row>
    <row r="1769" spans="1:5" x14ac:dyDescent="0.25">
      <c r="A1769" s="123">
        <v>45214</v>
      </c>
      <c r="B1769" s="124" t="s">
        <v>1424</v>
      </c>
      <c r="C1769" s="98"/>
      <c r="D1769" s="98"/>
      <c r="E1769" s="92">
        <v>239375</v>
      </c>
    </row>
    <row r="1770" spans="1:5" x14ac:dyDescent="0.25">
      <c r="A1770" s="123">
        <v>45231</v>
      </c>
      <c r="B1770" s="124" t="s">
        <v>1424</v>
      </c>
      <c r="C1770" s="98"/>
      <c r="D1770" s="98"/>
      <c r="E1770" s="92">
        <v>744000</v>
      </c>
    </row>
    <row r="1771" spans="1:5" x14ac:dyDescent="0.25">
      <c r="A1771" s="123">
        <v>45231</v>
      </c>
      <c r="B1771" s="124" t="s">
        <v>1424</v>
      </c>
      <c r="C1771" s="98"/>
      <c r="D1771" s="98"/>
      <c r="E1771" s="92">
        <v>60000</v>
      </c>
    </row>
    <row r="1772" spans="1:5" x14ac:dyDescent="0.25">
      <c r="A1772" s="123">
        <v>45233</v>
      </c>
      <c r="B1772" s="124" t="s">
        <v>1424</v>
      </c>
      <c r="C1772" s="98"/>
      <c r="D1772" s="98"/>
      <c r="E1772" s="92">
        <v>1012000</v>
      </c>
    </row>
    <row r="1773" spans="1:5" x14ac:dyDescent="0.25">
      <c r="A1773" s="123">
        <v>45246</v>
      </c>
      <c r="B1773" s="124" t="s">
        <v>1424</v>
      </c>
      <c r="C1773" s="98"/>
      <c r="D1773" s="98"/>
      <c r="E1773" s="92">
        <v>2323372</v>
      </c>
    </row>
    <row r="1774" spans="1:5" x14ac:dyDescent="0.25">
      <c r="A1774" s="123">
        <v>45261</v>
      </c>
      <c r="B1774" s="124" t="s">
        <v>1424</v>
      </c>
      <c r="C1774" s="98"/>
      <c r="D1774" s="98"/>
      <c r="E1774" s="92">
        <v>60000</v>
      </c>
    </row>
    <row r="1775" spans="1:5" x14ac:dyDescent="0.25">
      <c r="A1775" s="123">
        <v>45267</v>
      </c>
      <c r="B1775" s="124" t="s">
        <v>1424</v>
      </c>
      <c r="C1775" s="98"/>
      <c r="D1775" s="98"/>
      <c r="E1775" s="92">
        <v>1043032</v>
      </c>
    </row>
    <row r="1776" spans="1:5" x14ac:dyDescent="0.25">
      <c r="A1776" s="123">
        <v>45275</v>
      </c>
      <c r="B1776" s="124" t="s">
        <v>1424</v>
      </c>
      <c r="C1776" s="98"/>
      <c r="D1776" s="98"/>
      <c r="E1776" s="92">
        <v>500000</v>
      </c>
    </row>
    <row r="1777" spans="1:5" x14ac:dyDescent="0.25">
      <c r="A1777" s="123">
        <v>45275</v>
      </c>
      <c r="B1777" s="124" t="s">
        <v>1424</v>
      </c>
      <c r="C1777" s="98"/>
      <c r="D1777" s="98"/>
      <c r="E1777" s="92">
        <v>500000</v>
      </c>
    </row>
    <row r="1778" spans="1:5" x14ac:dyDescent="0.25">
      <c r="A1778" s="123"/>
      <c r="B1778" s="124" t="s">
        <v>1425</v>
      </c>
      <c r="C1778" s="98"/>
      <c r="D1778" s="98"/>
      <c r="E1778" s="92">
        <v>116000</v>
      </c>
    </row>
    <row r="1779" spans="1:5" x14ac:dyDescent="0.25">
      <c r="A1779" s="189" t="s">
        <v>1435</v>
      </c>
      <c r="B1779" s="4" t="s">
        <v>1216</v>
      </c>
      <c r="C1779" s="98"/>
      <c r="D1779" s="98"/>
      <c r="E1779" s="141">
        <v>14632</v>
      </c>
    </row>
    <row r="1780" spans="1:5" x14ac:dyDescent="0.25">
      <c r="A1780" s="189" t="s">
        <v>1436</v>
      </c>
      <c r="B1780" s="4" t="s">
        <v>1216</v>
      </c>
      <c r="C1780" s="98"/>
      <c r="D1780" s="98"/>
      <c r="E1780" s="141">
        <v>2351</v>
      </c>
    </row>
    <row r="1781" spans="1:5" x14ac:dyDescent="0.25">
      <c r="A1781" s="189" t="s">
        <v>1437</v>
      </c>
      <c r="B1781" s="4" t="s">
        <v>1441</v>
      </c>
      <c r="C1781" s="98"/>
      <c r="D1781" s="98"/>
      <c r="E1781" s="141">
        <v>622141</v>
      </c>
    </row>
    <row r="1782" spans="1:5" x14ac:dyDescent="0.25">
      <c r="A1782" s="189" t="s">
        <v>1437</v>
      </c>
      <c r="B1782" s="4" t="s">
        <v>1442</v>
      </c>
      <c r="C1782" s="98"/>
      <c r="D1782" s="98"/>
      <c r="E1782" s="141">
        <v>226523</v>
      </c>
    </row>
    <row r="1783" spans="1:5" x14ac:dyDescent="0.25">
      <c r="A1783" s="189" t="s">
        <v>1437</v>
      </c>
      <c r="B1783" s="4" t="s">
        <v>1443</v>
      </c>
      <c r="C1783" s="98"/>
      <c r="D1783" s="98"/>
      <c r="E1783" s="141">
        <v>226523</v>
      </c>
    </row>
    <row r="1784" spans="1:5" x14ac:dyDescent="0.25">
      <c r="A1784" s="189" t="s">
        <v>1438</v>
      </c>
      <c r="B1784" s="4" t="s">
        <v>1324</v>
      </c>
      <c r="C1784" s="98"/>
      <c r="D1784" s="98"/>
      <c r="E1784" s="141">
        <v>662235</v>
      </c>
    </row>
    <row r="1785" spans="1:5" x14ac:dyDescent="0.25">
      <c r="A1785" s="189" t="s">
        <v>1439</v>
      </c>
      <c r="B1785" s="4" t="s">
        <v>1216</v>
      </c>
      <c r="C1785" s="98"/>
      <c r="D1785" s="98"/>
      <c r="E1785" s="141">
        <v>4474</v>
      </c>
    </row>
    <row r="1786" spans="1:5" x14ac:dyDescent="0.25">
      <c r="A1786" s="189" t="s">
        <v>1440</v>
      </c>
      <c r="B1786" s="4" t="s">
        <v>1250</v>
      </c>
      <c r="C1786" s="98"/>
      <c r="D1786" s="98"/>
      <c r="E1786" s="141">
        <v>51825</v>
      </c>
    </row>
    <row r="1787" spans="1:5" x14ac:dyDescent="0.25">
      <c r="A1787" s="190" t="s">
        <v>1444</v>
      </c>
      <c r="B1787" s="4" t="s">
        <v>1445</v>
      </c>
      <c r="C1787" s="98"/>
      <c r="D1787" s="98"/>
      <c r="E1787" s="141">
        <v>42524</v>
      </c>
    </row>
    <row r="1788" spans="1:5" x14ac:dyDescent="0.25">
      <c r="A1788" s="191" t="s">
        <v>1446</v>
      </c>
      <c r="B1788" s="4" t="s">
        <v>1447</v>
      </c>
      <c r="C1788" s="98"/>
      <c r="D1788" s="98"/>
      <c r="E1788" s="141">
        <v>578200</v>
      </c>
    </row>
    <row r="1789" spans="1:5" x14ac:dyDescent="0.25">
      <c r="A1789" s="192">
        <v>45323</v>
      </c>
      <c r="B1789" s="4" t="s">
        <v>1448</v>
      </c>
      <c r="C1789" s="98"/>
      <c r="D1789" s="98"/>
      <c r="E1789" s="193">
        <v>907184</v>
      </c>
    </row>
    <row r="1790" spans="1:5" x14ac:dyDescent="0.25">
      <c r="A1790" s="192">
        <v>45325</v>
      </c>
      <c r="B1790" s="4" t="s">
        <v>578</v>
      </c>
      <c r="C1790" s="98"/>
      <c r="D1790" s="98"/>
      <c r="E1790" s="193">
        <v>42952</v>
      </c>
    </row>
    <row r="1791" spans="1:5" x14ac:dyDescent="0.25">
      <c r="A1791" s="192">
        <v>45326</v>
      </c>
      <c r="B1791" s="4" t="s">
        <v>588</v>
      </c>
      <c r="C1791" s="98"/>
      <c r="D1791" s="98"/>
      <c r="E1791" s="193">
        <v>61572</v>
      </c>
    </row>
    <row r="1792" spans="1:5" x14ac:dyDescent="0.25">
      <c r="A1792" s="192">
        <v>45327</v>
      </c>
      <c r="B1792" s="4" t="s">
        <v>588</v>
      </c>
      <c r="C1792" s="98"/>
      <c r="D1792" s="98"/>
      <c r="E1792" s="193">
        <v>61572</v>
      </c>
    </row>
    <row r="1793" spans="1:5" x14ac:dyDescent="0.25">
      <c r="A1793" s="192">
        <v>45330</v>
      </c>
      <c r="B1793" s="4" t="s">
        <v>1449</v>
      </c>
      <c r="C1793" s="98"/>
      <c r="D1793" s="98"/>
      <c r="E1793" s="193">
        <v>182400</v>
      </c>
    </row>
    <row r="1794" spans="1:5" x14ac:dyDescent="0.25">
      <c r="A1794" s="192">
        <v>45330</v>
      </c>
      <c r="B1794" s="4" t="s">
        <v>1449</v>
      </c>
      <c r="C1794" s="98"/>
      <c r="D1794" s="98"/>
      <c r="E1794" s="193">
        <v>145920</v>
      </c>
    </row>
    <row r="1795" spans="1:5" x14ac:dyDescent="0.25">
      <c r="A1795" s="192">
        <v>45331</v>
      </c>
      <c r="B1795" s="4" t="s">
        <v>578</v>
      </c>
      <c r="C1795" s="98"/>
      <c r="D1795" s="98"/>
      <c r="E1795" s="193">
        <v>45312</v>
      </c>
    </row>
    <row r="1796" spans="1:5" x14ac:dyDescent="0.25">
      <c r="A1796" s="192">
        <v>45332</v>
      </c>
      <c r="B1796" s="4" t="s">
        <v>1450</v>
      </c>
      <c r="C1796" s="98"/>
      <c r="D1796" s="98"/>
      <c r="E1796" s="193">
        <v>477030.33999999997</v>
      </c>
    </row>
    <row r="1797" spans="1:5" x14ac:dyDescent="0.25">
      <c r="A1797" s="192">
        <v>45332</v>
      </c>
      <c r="B1797" s="4" t="s">
        <v>578</v>
      </c>
      <c r="C1797" s="98"/>
      <c r="D1797" s="98"/>
      <c r="E1797" s="193">
        <v>9062</v>
      </c>
    </row>
    <row r="1798" spans="1:5" x14ac:dyDescent="0.25">
      <c r="A1798" s="192">
        <v>45334</v>
      </c>
      <c r="B1798" s="4" t="s">
        <v>1451</v>
      </c>
      <c r="C1798" s="98"/>
      <c r="D1798" s="98"/>
      <c r="E1798" s="193">
        <v>4587840</v>
      </c>
    </row>
    <row r="1799" spans="1:5" x14ac:dyDescent="0.25">
      <c r="A1799" s="192">
        <v>45335</v>
      </c>
      <c r="B1799" s="4" t="s">
        <v>578</v>
      </c>
      <c r="C1799" s="98"/>
      <c r="D1799" s="98"/>
      <c r="E1799" s="193">
        <v>33984</v>
      </c>
    </row>
    <row r="1800" spans="1:5" x14ac:dyDescent="0.25">
      <c r="A1800" s="192">
        <v>45341</v>
      </c>
      <c r="B1800" s="4" t="s">
        <v>588</v>
      </c>
      <c r="C1800" s="98"/>
      <c r="D1800" s="98"/>
      <c r="E1800" s="193">
        <v>4475</v>
      </c>
    </row>
    <row r="1801" spans="1:5" x14ac:dyDescent="0.25">
      <c r="A1801" s="192">
        <v>45348</v>
      </c>
      <c r="B1801" s="4" t="s">
        <v>1452</v>
      </c>
      <c r="C1801" s="98"/>
      <c r="D1801" s="98"/>
      <c r="E1801" s="193">
        <v>1101159</v>
      </c>
    </row>
    <row r="1802" spans="1:5" x14ac:dyDescent="0.25">
      <c r="A1802" s="192">
        <v>45351</v>
      </c>
      <c r="B1802" s="4" t="s">
        <v>740</v>
      </c>
      <c r="C1802" s="98"/>
      <c r="D1802" s="98"/>
      <c r="E1802" s="193">
        <v>1610700</v>
      </c>
    </row>
    <row r="1803" spans="1:5" x14ac:dyDescent="0.25">
      <c r="A1803" s="192">
        <v>45351</v>
      </c>
      <c r="B1803" s="4" t="s">
        <v>1453</v>
      </c>
      <c r="C1803" s="98"/>
      <c r="D1803" s="98"/>
      <c r="E1803" s="193">
        <v>111360</v>
      </c>
    </row>
    <row r="1804" spans="1:5" x14ac:dyDescent="0.25">
      <c r="A1804" s="192">
        <v>45351</v>
      </c>
      <c r="B1804" s="4" t="s">
        <v>1453</v>
      </c>
      <c r="C1804" s="98"/>
      <c r="D1804" s="98"/>
      <c r="E1804" s="193">
        <v>74240</v>
      </c>
    </row>
    <row r="1805" spans="1:5" x14ac:dyDescent="0.25">
      <c r="A1805" s="192">
        <v>45351</v>
      </c>
      <c r="B1805" s="4" t="s">
        <v>1454</v>
      </c>
      <c r="C1805" s="98"/>
      <c r="D1805" s="98"/>
      <c r="E1805" s="193">
        <v>1543031</v>
      </c>
    </row>
    <row r="1806" spans="1:5" x14ac:dyDescent="0.25">
      <c r="A1806" s="192">
        <v>45351</v>
      </c>
      <c r="B1806" s="4" t="s">
        <v>1455</v>
      </c>
      <c r="C1806" s="98"/>
      <c r="D1806" s="98"/>
      <c r="E1806" s="193">
        <v>42480</v>
      </c>
    </row>
    <row r="1807" spans="1:5" x14ac:dyDescent="0.25">
      <c r="A1807" s="192">
        <v>45351</v>
      </c>
      <c r="B1807" s="4" t="s">
        <v>1455</v>
      </c>
      <c r="C1807" s="98"/>
      <c r="D1807" s="98"/>
      <c r="E1807" s="193">
        <v>42480</v>
      </c>
    </row>
    <row r="1808" spans="1:5" x14ac:dyDescent="0.25">
      <c r="A1808" s="192">
        <v>45351</v>
      </c>
      <c r="B1808" s="4" t="s">
        <v>1455</v>
      </c>
      <c r="C1808" s="98"/>
      <c r="D1808" s="98"/>
      <c r="E1808" s="193">
        <v>42480</v>
      </c>
    </row>
    <row r="1809" spans="1:5" x14ac:dyDescent="0.25">
      <c r="A1809" s="192">
        <v>45351</v>
      </c>
      <c r="B1809" s="4" t="s">
        <v>1455</v>
      </c>
      <c r="C1809" s="98"/>
      <c r="D1809" s="98"/>
      <c r="E1809" s="193">
        <v>42480</v>
      </c>
    </row>
    <row r="1810" spans="1:5" x14ac:dyDescent="0.25">
      <c r="A1810" s="192">
        <v>45351</v>
      </c>
      <c r="B1810" s="4" t="s">
        <v>1455</v>
      </c>
      <c r="C1810" s="98"/>
      <c r="D1810" s="98"/>
      <c r="E1810" s="193">
        <v>42480</v>
      </c>
    </row>
    <row r="1811" spans="1:5" x14ac:dyDescent="0.25">
      <c r="A1811" s="192">
        <v>45351</v>
      </c>
      <c r="B1811" s="4" t="s">
        <v>1455</v>
      </c>
      <c r="C1811" s="98"/>
      <c r="D1811" s="98"/>
      <c r="E1811" s="193">
        <v>42480</v>
      </c>
    </row>
    <row r="1812" spans="1:5" x14ac:dyDescent="0.25">
      <c r="A1812" s="192">
        <v>45351</v>
      </c>
      <c r="B1812" s="4" t="s">
        <v>1455</v>
      </c>
      <c r="C1812" s="98"/>
      <c r="D1812" s="98"/>
      <c r="E1812" s="193">
        <v>42480</v>
      </c>
    </row>
    <row r="1813" spans="1:5" x14ac:dyDescent="0.25">
      <c r="A1813" s="192">
        <v>45351</v>
      </c>
      <c r="B1813" s="4" t="s">
        <v>1455</v>
      </c>
      <c r="C1813" s="98"/>
      <c r="D1813" s="98"/>
      <c r="E1813" s="193">
        <v>42480</v>
      </c>
    </row>
    <row r="1814" spans="1:5" x14ac:dyDescent="0.25">
      <c r="A1814" s="192">
        <v>45351</v>
      </c>
      <c r="B1814" s="4" t="s">
        <v>1455</v>
      </c>
      <c r="C1814" s="98"/>
      <c r="D1814" s="98"/>
      <c r="E1814" s="193">
        <v>42480</v>
      </c>
    </row>
    <row r="1815" spans="1:5" x14ac:dyDescent="0.25">
      <c r="A1815" s="192">
        <v>45351</v>
      </c>
      <c r="B1815" s="4" t="s">
        <v>1455</v>
      </c>
      <c r="C1815" s="98"/>
      <c r="D1815" s="98"/>
      <c r="E1815" s="193">
        <v>42480</v>
      </c>
    </row>
    <row r="1816" spans="1:5" x14ac:dyDescent="0.25">
      <c r="A1816" s="192">
        <v>45351</v>
      </c>
      <c r="B1816" s="4" t="s">
        <v>1455</v>
      </c>
      <c r="C1816" s="98"/>
      <c r="D1816" s="98"/>
      <c r="E1816" s="193">
        <v>42480</v>
      </c>
    </row>
    <row r="1817" spans="1:5" x14ac:dyDescent="0.25">
      <c r="A1817" s="192">
        <v>45351</v>
      </c>
      <c r="B1817" s="4" t="s">
        <v>1455</v>
      </c>
      <c r="C1817" s="98"/>
      <c r="D1817" s="98"/>
      <c r="E1817" s="193">
        <v>42480</v>
      </c>
    </row>
    <row r="1818" spans="1:5" x14ac:dyDescent="0.25">
      <c r="A1818" s="192">
        <v>45351</v>
      </c>
      <c r="B1818" s="4" t="s">
        <v>1455</v>
      </c>
      <c r="C1818" s="98"/>
      <c r="D1818" s="98"/>
      <c r="E1818" s="193">
        <v>42480</v>
      </c>
    </row>
    <row r="1819" spans="1:5" x14ac:dyDescent="0.25">
      <c r="A1819" s="192">
        <v>45351</v>
      </c>
      <c r="B1819" s="4" t="s">
        <v>1455</v>
      </c>
      <c r="C1819" s="98"/>
      <c r="D1819" s="98"/>
      <c r="E1819" s="193">
        <v>42480</v>
      </c>
    </row>
    <row r="1820" spans="1:5" x14ac:dyDescent="0.25">
      <c r="A1820" s="192">
        <v>45351</v>
      </c>
      <c r="B1820" s="4" t="s">
        <v>588</v>
      </c>
      <c r="C1820" s="98"/>
      <c r="D1820" s="98"/>
      <c r="E1820" s="193">
        <v>7788</v>
      </c>
    </row>
    <row r="1821" spans="1:5" x14ac:dyDescent="0.25">
      <c r="A1821" s="192">
        <v>45351</v>
      </c>
      <c r="B1821" s="4" t="s">
        <v>602</v>
      </c>
      <c r="C1821" s="98"/>
      <c r="D1821" s="98"/>
      <c r="E1821" s="193">
        <v>31626</v>
      </c>
    </row>
    <row r="1822" spans="1:5" x14ac:dyDescent="0.25">
      <c r="A1822" s="189" t="s">
        <v>1457</v>
      </c>
      <c r="B1822" s="4" t="s">
        <v>1303</v>
      </c>
      <c r="C1822" s="98"/>
      <c r="D1822" s="98"/>
      <c r="E1822" s="141">
        <v>214347</v>
      </c>
    </row>
    <row r="1823" spans="1:5" x14ac:dyDescent="0.25">
      <c r="A1823" s="189" t="s">
        <v>1457</v>
      </c>
      <c r="B1823" s="4" t="s">
        <v>1303</v>
      </c>
      <c r="C1823" s="98"/>
      <c r="D1823" s="98"/>
      <c r="E1823" s="141">
        <v>33656</v>
      </c>
    </row>
    <row r="1824" spans="1:5" x14ac:dyDescent="0.25">
      <c r="A1824" s="189" t="s">
        <v>1458</v>
      </c>
      <c r="B1824" s="4" t="s">
        <v>1303</v>
      </c>
      <c r="C1824" s="98"/>
      <c r="D1824" s="98"/>
      <c r="E1824" s="141">
        <v>52274</v>
      </c>
    </row>
    <row r="1825" spans="1:5" x14ac:dyDescent="0.25">
      <c r="A1825" s="190" t="s">
        <v>1459</v>
      </c>
      <c r="B1825" s="4" t="s">
        <v>1216</v>
      </c>
      <c r="C1825" s="98"/>
      <c r="D1825" s="98"/>
      <c r="E1825" s="141">
        <v>81682</v>
      </c>
    </row>
    <row r="1826" spans="1:5" x14ac:dyDescent="0.25">
      <c r="A1826" s="190" t="s">
        <v>1459</v>
      </c>
      <c r="B1826" s="4" t="s">
        <v>1216</v>
      </c>
      <c r="C1826" s="98"/>
      <c r="D1826" s="98"/>
      <c r="E1826" s="141">
        <v>478293</v>
      </c>
    </row>
    <row r="1827" spans="1:5" x14ac:dyDescent="0.25">
      <c r="A1827" s="4" t="s">
        <v>1460</v>
      </c>
      <c r="B1827" s="4" t="s">
        <v>1462</v>
      </c>
      <c r="C1827" s="98"/>
      <c r="D1827" s="98"/>
      <c r="E1827" s="141">
        <v>26196</v>
      </c>
    </row>
    <row r="1828" spans="1:5" x14ac:dyDescent="0.25">
      <c r="A1828" s="4" t="s">
        <v>1460</v>
      </c>
      <c r="B1828" s="4" t="s">
        <v>1463</v>
      </c>
      <c r="C1828" s="98"/>
      <c r="D1828" s="98"/>
      <c r="E1828" s="141">
        <v>48825</v>
      </c>
    </row>
    <row r="1829" spans="1:5" x14ac:dyDescent="0.25">
      <c r="A1829" s="189" t="s">
        <v>1464</v>
      </c>
      <c r="B1829" s="4" t="s">
        <v>1465</v>
      </c>
      <c r="C1829" s="98"/>
      <c r="D1829" s="98"/>
      <c r="E1829" s="141">
        <v>2741579</v>
      </c>
    </row>
    <row r="1830" spans="1:5" x14ac:dyDescent="0.25">
      <c r="A1830" s="4" t="s">
        <v>1456</v>
      </c>
      <c r="B1830" s="4" t="s">
        <v>1447</v>
      </c>
      <c r="C1830" s="98"/>
      <c r="D1830" s="98"/>
      <c r="E1830" s="141">
        <v>998460</v>
      </c>
    </row>
    <row r="1831" spans="1:5" x14ac:dyDescent="0.25">
      <c r="A1831" s="4" t="s">
        <v>1456</v>
      </c>
      <c r="B1831" s="4" t="s">
        <v>1447</v>
      </c>
      <c r="C1831" s="98"/>
      <c r="D1831" s="98"/>
      <c r="E1831" s="141">
        <v>998460</v>
      </c>
    </row>
    <row r="1832" spans="1:5" x14ac:dyDescent="0.25">
      <c r="A1832" s="123"/>
      <c r="B1832" s="124"/>
      <c r="C1832" s="98"/>
      <c r="D1832" s="98"/>
      <c r="E1832" s="92"/>
    </row>
    <row r="1833" spans="1:5" x14ac:dyDescent="0.25">
      <c r="A1833" s="123"/>
      <c r="B1833" s="124"/>
      <c r="C1833" s="98"/>
      <c r="D1833" s="98"/>
      <c r="E1833" s="92"/>
    </row>
    <row r="1834" spans="1:5" x14ac:dyDescent="0.25">
      <c r="A1834" s="123"/>
      <c r="B1834" s="124"/>
      <c r="C1834" s="98"/>
      <c r="D1834" s="98"/>
      <c r="E1834" s="92"/>
    </row>
    <row r="1835" spans="1:5" x14ac:dyDescent="0.25">
      <c r="A1835" s="123"/>
      <c r="B1835" s="124"/>
      <c r="C1835" s="98"/>
      <c r="D1835" s="98"/>
      <c r="E1835" s="92"/>
    </row>
    <row r="1836" spans="1:5" x14ac:dyDescent="0.25">
      <c r="A1836" s="123"/>
      <c r="B1836" s="124"/>
      <c r="C1836" s="98"/>
      <c r="D1836" s="98"/>
      <c r="E1836" s="92"/>
    </row>
    <row r="1837" spans="1:5" x14ac:dyDescent="0.25">
      <c r="A1837" s="123"/>
      <c r="B1837" s="124"/>
      <c r="C1837" s="98"/>
      <c r="D1837" s="98"/>
      <c r="E1837" s="92"/>
    </row>
    <row r="1838" spans="1:5" x14ac:dyDescent="0.25">
      <c r="A1838" s="123"/>
      <c r="B1838" s="124"/>
      <c r="C1838" s="98"/>
      <c r="D1838" s="98"/>
      <c r="E1838" s="114"/>
    </row>
    <row r="1839" spans="1:5" x14ac:dyDescent="0.25">
      <c r="A1839" s="123"/>
      <c r="B1839" s="124"/>
      <c r="C1839" s="98"/>
      <c r="D1839" s="98"/>
      <c r="E1839" s="114"/>
    </row>
    <row r="1840" spans="1:5" x14ac:dyDescent="0.25">
      <c r="A1840" s="100"/>
      <c r="B1840" s="97"/>
      <c r="C1840" s="98"/>
      <c r="D1840" s="98"/>
      <c r="E1840" s="113"/>
    </row>
    <row r="1841" spans="1:5" x14ac:dyDescent="0.25">
      <c r="A1841" s="66"/>
      <c r="B1841" s="66" t="s">
        <v>603</v>
      </c>
      <c r="C1841" s="66"/>
      <c r="D1841" s="66"/>
      <c r="E1841" s="83">
        <f>ROUND(SUM(E2:E1840),0)</f>
        <v>276457356</v>
      </c>
    </row>
  </sheetData>
  <mergeCells count="1">
    <mergeCell ref="G1541:G154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DC759-202F-4BCD-A55D-57E9E88DA618}">
  <dimension ref="A1:E681"/>
  <sheetViews>
    <sheetView topLeftCell="A526" workbookViewId="0">
      <selection activeCell="B555" sqref="B555"/>
    </sheetView>
  </sheetViews>
  <sheetFormatPr defaultColWidth="19.140625" defaultRowHeight="15" x14ac:dyDescent="0.25"/>
  <cols>
    <col min="1" max="1" width="10.42578125" style="7" bestFit="1" customWidth="1"/>
    <col min="2" max="2" width="41.42578125" style="7" bestFit="1" customWidth="1"/>
    <col min="3" max="3" width="15.42578125" style="7" bestFit="1" customWidth="1"/>
    <col min="4" max="4" width="8.140625" style="7" bestFit="1" customWidth="1"/>
    <col min="5" max="5" width="14.85546875" style="87" bestFit="1" customWidth="1"/>
    <col min="6" max="16384" width="19.140625" style="7"/>
  </cols>
  <sheetData>
    <row r="1" spans="1:5" x14ac:dyDescent="0.25">
      <c r="A1" s="39"/>
      <c r="B1" s="39"/>
      <c r="C1" s="39"/>
      <c r="D1" s="39"/>
      <c r="E1" s="86"/>
    </row>
    <row r="2" spans="1:5" x14ac:dyDescent="0.25">
      <c r="A2" s="68">
        <v>43244</v>
      </c>
      <c r="B2" s="69" t="s">
        <v>53</v>
      </c>
      <c r="C2" s="70" t="s">
        <v>359</v>
      </c>
      <c r="D2" s="71" t="s">
        <v>469</v>
      </c>
      <c r="E2" s="116">
        <v>5673.75</v>
      </c>
    </row>
    <row r="3" spans="1:5" ht="24" x14ac:dyDescent="0.25">
      <c r="A3" s="72"/>
      <c r="B3" s="73" t="s">
        <v>881</v>
      </c>
      <c r="C3" s="74"/>
      <c r="D3" s="74"/>
      <c r="E3" s="117"/>
    </row>
    <row r="4" spans="1:5" x14ac:dyDescent="0.25">
      <c r="A4" s="68">
        <v>43370</v>
      </c>
      <c r="B4" s="69" t="s">
        <v>53</v>
      </c>
      <c r="C4" s="70" t="s">
        <v>359</v>
      </c>
      <c r="D4" s="71" t="s">
        <v>882</v>
      </c>
      <c r="E4" s="116">
        <v>5079</v>
      </c>
    </row>
    <row r="5" spans="1:5" ht="24" x14ac:dyDescent="0.25">
      <c r="A5" s="72"/>
      <c r="B5" s="73" t="s">
        <v>883</v>
      </c>
      <c r="C5" s="74"/>
      <c r="D5" s="74"/>
      <c r="E5" s="117"/>
    </row>
    <row r="6" spans="1:5" x14ac:dyDescent="0.25">
      <c r="A6" s="68">
        <v>43389</v>
      </c>
      <c r="B6" s="69" t="s">
        <v>53</v>
      </c>
      <c r="C6" s="70" t="s">
        <v>359</v>
      </c>
      <c r="D6" s="71" t="s">
        <v>884</v>
      </c>
      <c r="E6" s="116">
        <v>4840</v>
      </c>
    </row>
    <row r="7" spans="1:5" x14ac:dyDescent="0.25">
      <c r="A7" s="72"/>
      <c r="B7" s="73" t="s">
        <v>885</v>
      </c>
      <c r="C7" s="74"/>
      <c r="D7" s="74"/>
      <c r="E7" s="117"/>
    </row>
    <row r="8" spans="1:5" x14ac:dyDescent="0.25">
      <c r="A8" s="68">
        <v>43431</v>
      </c>
      <c r="B8" s="69" t="s">
        <v>53</v>
      </c>
      <c r="C8" s="70" t="s">
        <v>359</v>
      </c>
      <c r="D8" s="71" t="s">
        <v>886</v>
      </c>
      <c r="E8" s="116">
        <v>4080</v>
      </c>
    </row>
    <row r="9" spans="1:5" ht="24" x14ac:dyDescent="0.25">
      <c r="A9" s="72"/>
      <c r="B9" s="73" t="s">
        <v>887</v>
      </c>
      <c r="C9" s="74"/>
      <c r="D9" s="74"/>
      <c r="E9" s="117"/>
    </row>
    <row r="10" spans="1:5" x14ac:dyDescent="0.25">
      <c r="A10" s="68">
        <v>43486</v>
      </c>
      <c r="B10" s="69" t="s">
        <v>53</v>
      </c>
      <c r="C10" s="70" t="s">
        <v>359</v>
      </c>
      <c r="D10" s="71" t="s">
        <v>888</v>
      </c>
      <c r="E10" s="116">
        <v>11910</v>
      </c>
    </row>
    <row r="11" spans="1:5" ht="24" x14ac:dyDescent="0.25">
      <c r="A11" s="72"/>
      <c r="B11" s="73" t="s">
        <v>889</v>
      </c>
      <c r="C11" s="74"/>
      <c r="D11" s="74"/>
      <c r="E11" s="117"/>
    </row>
    <row r="12" spans="1:5" x14ac:dyDescent="0.25">
      <c r="A12" s="68">
        <v>43511</v>
      </c>
      <c r="B12" s="69" t="s">
        <v>53</v>
      </c>
      <c r="C12" s="70" t="s">
        <v>359</v>
      </c>
      <c r="D12" s="71" t="s">
        <v>890</v>
      </c>
      <c r="E12" s="116">
        <v>11974</v>
      </c>
    </row>
    <row r="13" spans="1:5" x14ac:dyDescent="0.25">
      <c r="A13" s="72"/>
      <c r="B13" s="73" t="s">
        <v>891</v>
      </c>
      <c r="C13" s="74"/>
      <c r="D13" s="74"/>
      <c r="E13" s="117"/>
    </row>
    <row r="14" spans="1:5" x14ac:dyDescent="0.25">
      <c r="A14" s="68">
        <v>43512</v>
      </c>
      <c r="B14" s="69" t="s">
        <v>53</v>
      </c>
      <c r="C14" s="70" t="s">
        <v>359</v>
      </c>
      <c r="D14" s="71" t="s">
        <v>892</v>
      </c>
      <c r="E14" s="116">
        <v>11150</v>
      </c>
    </row>
    <row r="15" spans="1:5" ht="24" x14ac:dyDescent="0.25">
      <c r="A15" s="72"/>
      <c r="B15" s="73" t="s">
        <v>893</v>
      </c>
      <c r="C15" s="74"/>
      <c r="D15" s="74"/>
      <c r="E15" s="117"/>
    </row>
    <row r="16" spans="1:5" x14ac:dyDescent="0.25">
      <c r="A16" s="68">
        <v>43519</v>
      </c>
      <c r="B16" s="69" t="s">
        <v>53</v>
      </c>
      <c r="C16" s="70" t="s">
        <v>359</v>
      </c>
      <c r="D16" s="71" t="s">
        <v>894</v>
      </c>
      <c r="E16" s="116">
        <v>18380</v>
      </c>
    </row>
    <row r="17" spans="1:5" ht="24" x14ac:dyDescent="0.25">
      <c r="A17" s="72"/>
      <c r="B17" s="73" t="s">
        <v>895</v>
      </c>
      <c r="C17" s="74"/>
      <c r="D17" s="74"/>
      <c r="E17" s="117"/>
    </row>
    <row r="18" spans="1:5" x14ac:dyDescent="0.25">
      <c r="A18" s="68">
        <v>43556</v>
      </c>
      <c r="B18" s="69" t="s">
        <v>53</v>
      </c>
      <c r="C18" s="70" t="s">
        <v>359</v>
      </c>
      <c r="D18" s="71" t="s">
        <v>394</v>
      </c>
      <c r="E18" s="116">
        <v>21140</v>
      </c>
    </row>
    <row r="19" spans="1:5" ht="24" x14ac:dyDescent="0.25">
      <c r="A19" s="72"/>
      <c r="B19" s="73" t="s">
        <v>896</v>
      </c>
      <c r="C19" s="74"/>
      <c r="D19" s="74"/>
      <c r="E19" s="117"/>
    </row>
    <row r="20" spans="1:5" x14ac:dyDescent="0.25">
      <c r="A20" s="68">
        <v>43593</v>
      </c>
      <c r="B20" s="69" t="s">
        <v>53</v>
      </c>
      <c r="C20" s="70" t="s">
        <v>359</v>
      </c>
      <c r="D20" s="71" t="s">
        <v>478</v>
      </c>
      <c r="E20" s="116">
        <v>20860</v>
      </c>
    </row>
    <row r="21" spans="1:5" ht="24" x14ac:dyDescent="0.25">
      <c r="A21" s="72"/>
      <c r="B21" s="73" t="s">
        <v>897</v>
      </c>
      <c r="C21" s="74"/>
      <c r="D21" s="74"/>
      <c r="E21" s="117"/>
    </row>
    <row r="22" spans="1:5" x14ac:dyDescent="0.25">
      <c r="A22" s="68">
        <v>43623</v>
      </c>
      <c r="B22" s="69" t="s">
        <v>53</v>
      </c>
      <c r="C22" s="70" t="s">
        <v>359</v>
      </c>
      <c r="D22" s="71" t="s">
        <v>898</v>
      </c>
      <c r="E22" s="116">
        <v>24090</v>
      </c>
    </row>
    <row r="23" spans="1:5" x14ac:dyDescent="0.25">
      <c r="A23" s="72"/>
      <c r="B23" s="73" t="s">
        <v>899</v>
      </c>
      <c r="C23" s="74"/>
      <c r="D23" s="74"/>
      <c r="E23" s="117"/>
    </row>
    <row r="24" spans="1:5" x14ac:dyDescent="0.25">
      <c r="A24" s="68">
        <v>43654</v>
      </c>
      <c r="B24" s="69" t="s">
        <v>53</v>
      </c>
      <c r="C24" s="70" t="s">
        <v>359</v>
      </c>
      <c r="D24" s="71" t="s">
        <v>900</v>
      </c>
      <c r="E24" s="116">
        <v>28090</v>
      </c>
    </row>
    <row r="25" spans="1:5" x14ac:dyDescent="0.25">
      <c r="A25" s="72"/>
      <c r="B25" s="73" t="s">
        <v>901</v>
      </c>
      <c r="C25" s="74"/>
      <c r="D25" s="74"/>
      <c r="E25" s="117"/>
    </row>
    <row r="26" spans="1:5" x14ac:dyDescent="0.25">
      <c r="A26" s="68">
        <v>43683</v>
      </c>
      <c r="B26" s="69" t="s">
        <v>53</v>
      </c>
      <c r="C26" s="70" t="s">
        <v>359</v>
      </c>
      <c r="D26" s="71" t="s">
        <v>902</v>
      </c>
      <c r="E26" s="116">
        <v>25700</v>
      </c>
    </row>
    <row r="27" spans="1:5" x14ac:dyDescent="0.25">
      <c r="A27" s="72"/>
      <c r="B27" s="73" t="s">
        <v>903</v>
      </c>
      <c r="C27" s="74"/>
      <c r="D27" s="74"/>
      <c r="E27" s="117"/>
    </row>
    <row r="28" spans="1:5" x14ac:dyDescent="0.25">
      <c r="A28" s="68">
        <v>43733</v>
      </c>
      <c r="B28" s="69" t="s">
        <v>53</v>
      </c>
      <c r="C28" s="70" t="s">
        <v>359</v>
      </c>
      <c r="D28" s="71" t="s">
        <v>904</v>
      </c>
      <c r="E28" s="116">
        <v>12360</v>
      </c>
    </row>
    <row r="29" spans="1:5" ht="24" x14ac:dyDescent="0.25">
      <c r="A29" s="72"/>
      <c r="B29" s="73" t="s">
        <v>905</v>
      </c>
      <c r="C29" s="74"/>
      <c r="D29" s="74"/>
      <c r="E29" s="117"/>
    </row>
    <row r="30" spans="1:5" x14ac:dyDescent="0.25">
      <c r="A30" s="68">
        <v>43753</v>
      </c>
      <c r="B30" s="69" t="s">
        <v>53</v>
      </c>
      <c r="C30" s="70" t="s">
        <v>359</v>
      </c>
      <c r="D30" s="71" t="s">
        <v>906</v>
      </c>
      <c r="E30" s="116">
        <v>16460</v>
      </c>
    </row>
    <row r="31" spans="1:5" ht="24" x14ac:dyDescent="0.25">
      <c r="A31" s="72"/>
      <c r="B31" s="73" t="s">
        <v>907</v>
      </c>
      <c r="C31" s="74"/>
      <c r="D31" s="74"/>
      <c r="E31" s="117"/>
    </row>
    <row r="32" spans="1:5" x14ac:dyDescent="0.25">
      <c r="A32" s="68">
        <v>43785</v>
      </c>
      <c r="B32" s="69" t="s">
        <v>53</v>
      </c>
      <c r="C32" s="70" t="s">
        <v>359</v>
      </c>
      <c r="D32" s="71" t="s">
        <v>908</v>
      </c>
      <c r="E32" s="116">
        <v>11110</v>
      </c>
    </row>
    <row r="33" spans="1:5" x14ac:dyDescent="0.25">
      <c r="A33" s="72"/>
      <c r="B33" s="73" t="s">
        <v>909</v>
      </c>
      <c r="C33" s="74"/>
      <c r="D33" s="74"/>
      <c r="E33" s="117"/>
    </row>
    <row r="34" spans="1:5" x14ac:dyDescent="0.25">
      <c r="A34" s="68">
        <v>43812</v>
      </c>
      <c r="B34" s="69" t="s">
        <v>53</v>
      </c>
      <c r="C34" s="70" t="s">
        <v>359</v>
      </c>
      <c r="D34" s="71" t="s">
        <v>756</v>
      </c>
      <c r="E34" s="116">
        <v>11230</v>
      </c>
    </row>
    <row r="35" spans="1:5" ht="24" x14ac:dyDescent="0.25">
      <c r="A35" s="72"/>
      <c r="B35" s="73" t="s">
        <v>910</v>
      </c>
      <c r="C35" s="74"/>
      <c r="D35" s="74"/>
      <c r="E35" s="117"/>
    </row>
    <row r="36" spans="1:5" x14ac:dyDescent="0.25">
      <c r="A36" s="68">
        <v>43852</v>
      </c>
      <c r="B36" s="69" t="s">
        <v>53</v>
      </c>
      <c r="C36" s="70" t="s">
        <v>359</v>
      </c>
      <c r="D36" s="71" t="s">
        <v>911</v>
      </c>
      <c r="E36" s="116">
        <v>9880</v>
      </c>
    </row>
    <row r="37" spans="1:5" x14ac:dyDescent="0.25">
      <c r="A37" s="72"/>
      <c r="B37" s="73" t="s">
        <v>912</v>
      </c>
      <c r="C37" s="74"/>
      <c r="D37" s="74"/>
      <c r="E37" s="117"/>
    </row>
    <row r="38" spans="1:5" x14ac:dyDescent="0.25">
      <c r="A38" s="68">
        <v>43875</v>
      </c>
      <c r="B38" s="69" t="s">
        <v>53</v>
      </c>
      <c r="C38" s="70" t="s">
        <v>359</v>
      </c>
      <c r="D38" s="71" t="s">
        <v>360</v>
      </c>
      <c r="E38" s="116">
        <v>7030</v>
      </c>
    </row>
    <row r="39" spans="1:5" x14ac:dyDescent="0.25">
      <c r="A39" s="72"/>
      <c r="B39" s="73" t="s">
        <v>913</v>
      </c>
      <c r="C39" s="74"/>
      <c r="D39" s="74"/>
      <c r="E39" s="117"/>
    </row>
    <row r="40" spans="1:5" x14ac:dyDescent="0.25">
      <c r="A40" s="68">
        <v>43922</v>
      </c>
      <c r="B40" s="69" t="s">
        <v>604</v>
      </c>
      <c r="C40" s="70" t="s">
        <v>359</v>
      </c>
      <c r="D40" s="71" t="s">
        <v>383</v>
      </c>
      <c r="E40" s="116">
        <v>12230</v>
      </c>
    </row>
    <row r="41" spans="1:5" x14ac:dyDescent="0.25">
      <c r="A41" s="72"/>
      <c r="B41" s="73" t="s">
        <v>914</v>
      </c>
      <c r="C41" s="74"/>
      <c r="D41" s="74"/>
      <c r="E41" s="117"/>
    </row>
    <row r="42" spans="1:5" x14ac:dyDescent="0.25">
      <c r="A42" s="68">
        <v>43938</v>
      </c>
      <c r="B42" s="69" t="s">
        <v>604</v>
      </c>
      <c r="C42" s="70" t="s">
        <v>359</v>
      </c>
      <c r="D42" s="71" t="s">
        <v>391</v>
      </c>
      <c r="E42" s="116">
        <v>7320</v>
      </c>
    </row>
    <row r="43" spans="1:5" x14ac:dyDescent="0.25">
      <c r="A43" s="72"/>
      <c r="B43" s="73" t="s">
        <v>915</v>
      </c>
      <c r="C43" s="74"/>
      <c r="D43" s="74"/>
      <c r="E43" s="117"/>
    </row>
    <row r="44" spans="1:5" x14ac:dyDescent="0.25">
      <c r="A44" s="68">
        <v>43962</v>
      </c>
      <c r="B44" s="69" t="s">
        <v>604</v>
      </c>
      <c r="C44" s="70" t="s">
        <v>359</v>
      </c>
      <c r="D44" s="71" t="s">
        <v>408</v>
      </c>
      <c r="E44" s="116">
        <v>12690</v>
      </c>
    </row>
    <row r="45" spans="1:5" x14ac:dyDescent="0.25">
      <c r="A45" s="72"/>
      <c r="B45" s="73" t="s">
        <v>916</v>
      </c>
      <c r="C45" s="74"/>
      <c r="D45" s="74"/>
      <c r="E45" s="117"/>
    </row>
    <row r="46" spans="1:5" x14ac:dyDescent="0.25">
      <c r="A46" s="68">
        <v>44018</v>
      </c>
      <c r="B46" s="69" t="s">
        <v>604</v>
      </c>
      <c r="C46" s="70" t="s">
        <v>359</v>
      </c>
      <c r="D46" s="71" t="s">
        <v>446</v>
      </c>
      <c r="E46" s="116">
        <v>6070</v>
      </c>
    </row>
    <row r="47" spans="1:5" x14ac:dyDescent="0.25">
      <c r="A47" s="72"/>
      <c r="B47" s="73" t="s">
        <v>917</v>
      </c>
      <c r="C47" s="74"/>
      <c r="D47" s="74"/>
      <c r="E47" s="117"/>
    </row>
    <row r="48" spans="1:5" x14ac:dyDescent="0.25">
      <c r="A48" s="68">
        <v>44102</v>
      </c>
      <c r="B48" s="69" t="s">
        <v>53</v>
      </c>
      <c r="C48" s="70" t="s">
        <v>359</v>
      </c>
      <c r="D48" s="71" t="s">
        <v>544</v>
      </c>
      <c r="E48" s="116">
        <v>3430</v>
      </c>
    </row>
    <row r="49" spans="1:5" ht="24" x14ac:dyDescent="0.25">
      <c r="A49" s="72"/>
      <c r="B49" s="73" t="s">
        <v>918</v>
      </c>
      <c r="C49" s="74"/>
      <c r="D49" s="74"/>
      <c r="E49" s="117"/>
    </row>
    <row r="50" spans="1:5" x14ac:dyDescent="0.25">
      <c r="A50" s="68">
        <v>44159</v>
      </c>
      <c r="B50" s="69" t="s">
        <v>381</v>
      </c>
      <c r="C50" s="70" t="s">
        <v>359</v>
      </c>
      <c r="D50" s="71" t="s">
        <v>919</v>
      </c>
      <c r="E50" s="116">
        <v>1220</v>
      </c>
    </row>
    <row r="51" spans="1:5" x14ac:dyDescent="0.25">
      <c r="A51" s="75" t="s">
        <v>358</v>
      </c>
      <c r="B51" s="70" t="s">
        <v>920</v>
      </c>
      <c r="C51" s="75" t="s">
        <v>358</v>
      </c>
      <c r="D51" s="69" t="s">
        <v>358</v>
      </c>
      <c r="E51" s="118">
        <v>16080</v>
      </c>
    </row>
    <row r="52" spans="1:5" x14ac:dyDescent="0.25">
      <c r="A52" s="75" t="s">
        <v>358</v>
      </c>
      <c r="B52" s="70" t="s">
        <v>604</v>
      </c>
      <c r="C52" s="75" t="s">
        <v>358</v>
      </c>
      <c r="D52" s="69" t="s">
        <v>358</v>
      </c>
      <c r="E52" s="118"/>
    </row>
    <row r="53" spans="1:5" ht="24" x14ac:dyDescent="0.25">
      <c r="A53" s="72"/>
      <c r="B53" s="73" t="s">
        <v>921</v>
      </c>
      <c r="C53" s="74"/>
      <c r="D53" s="74"/>
      <c r="E53" s="117"/>
    </row>
    <row r="54" spans="1:5" x14ac:dyDescent="0.25">
      <c r="A54" s="68">
        <v>44181</v>
      </c>
      <c r="B54" s="69" t="s">
        <v>53</v>
      </c>
      <c r="C54" s="70" t="s">
        <v>359</v>
      </c>
      <c r="D54" s="71" t="s">
        <v>922</v>
      </c>
      <c r="E54" s="116">
        <v>5430</v>
      </c>
    </row>
    <row r="55" spans="1:5" ht="24" x14ac:dyDescent="0.25">
      <c r="A55" s="72"/>
      <c r="B55" s="73" t="s">
        <v>923</v>
      </c>
      <c r="C55" s="74"/>
      <c r="D55" s="74"/>
      <c r="E55" s="117"/>
    </row>
    <row r="56" spans="1:5" x14ac:dyDescent="0.25">
      <c r="A56" s="68">
        <v>44224</v>
      </c>
      <c r="B56" s="69" t="s">
        <v>381</v>
      </c>
      <c r="C56" s="70" t="s">
        <v>359</v>
      </c>
      <c r="D56" s="71" t="s">
        <v>924</v>
      </c>
      <c r="E56" s="116"/>
    </row>
    <row r="57" spans="1:5" x14ac:dyDescent="0.25">
      <c r="A57" s="75" t="s">
        <v>358</v>
      </c>
      <c r="B57" s="70" t="s">
        <v>925</v>
      </c>
      <c r="C57" s="75" t="s">
        <v>358</v>
      </c>
      <c r="D57" s="69" t="s">
        <v>358</v>
      </c>
      <c r="E57" s="118">
        <v>5630</v>
      </c>
    </row>
    <row r="58" spans="1:5" x14ac:dyDescent="0.25">
      <c r="A58" s="75" t="s">
        <v>358</v>
      </c>
      <c r="B58" s="70" t="s">
        <v>920</v>
      </c>
      <c r="C58" s="75" t="s">
        <v>358</v>
      </c>
      <c r="D58" s="69" t="s">
        <v>358</v>
      </c>
      <c r="E58" s="118">
        <v>9290</v>
      </c>
    </row>
    <row r="59" spans="1:5" x14ac:dyDescent="0.25">
      <c r="A59" s="75" t="s">
        <v>358</v>
      </c>
      <c r="B59" s="70" t="s">
        <v>604</v>
      </c>
      <c r="C59" s="75" t="s">
        <v>358</v>
      </c>
      <c r="D59" s="69" t="s">
        <v>358</v>
      </c>
      <c r="E59" s="118"/>
    </row>
    <row r="60" spans="1:5" ht="24" x14ac:dyDescent="0.25">
      <c r="A60" s="72"/>
      <c r="B60" s="73" t="s">
        <v>926</v>
      </c>
      <c r="C60" s="74"/>
      <c r="D60" s="74"/>
      <c r="E60" s="117"/>
    </row>
    <row r="61" spans="1:5" x14ac:dyDescent="0.25">
      <c r="A61" s="68">
        <v>44224</v>
      </c>
      <c r="B61" s="69" t="s">
        <v>53</v>
      </c>
      <c r="C61" s="70" t="s">
        <v>359</v>
      </c>
      <c r="D61" s="71" t="s">
        <v>927</v>
      </c>
      <c r="E61" s="116">
        <v>3280</v>
      </c>
    </row>
    <row r="62" spans="1:5" ht="24" x14ac:dyDescent="0.25">
      <c r="A62" s="72"/>
      <c r="B62" s="73" t="s">
        <v>928</v>
      </c>
      <c r="C62" s="74"/>
      <c r="D62" s="74"/>
      <c r="E62" s="117"/>
    </row>
    <row r="63" spans="1:5" x14ac:dyDescent="0.25">
      <c r="A63" s="68">
        <v>44251</v>
      </c>
      <c r="B63" s="69" t="s">
        <v>53</v>
      </c>
      <c r="C63" s="70" t="s">
        <v>359</v>
      </c>
      <c r="D63" s="71" t="s">
        <v>884</v>
      </c>
      <c r="E63" s="116">
        <v>4170</v>
      </c>
    </row>
    <row r="64" spans="1:5" x14ac:dyDescent="0.25">
      <c r="A64" s="72"/>
      <c r="B64" s="73" t="s">
        <v>929</v>
      </c>
      <c r="C64" s="74"/>
      <c r="D64" s="74"/>
      <c r="E64" s="117"/>
    </row>
    <row r="65" spans="1:5" x14ac:dyDescent="0.25">
      <c r="A65" s="68">
        <v>44286</v>
      </c>
      <c r="B65" s="69" t="s">
        <v>53</v>
      </c>
      <c r="C65" s="70" t="s">
        <v>359</v>
      </c>
      <c r="D65" s="71" t="s">
        <v>930</v>
      </c>
      <c r="E65" s="116">
        <v>10830</v>
      </c>
    </row>
    <row r="66" spans="1:5" ht="24" x14ac:dyDescent="0.25">
      <c r="A66" s="72"/>
      <c r="B66" s="73" t="s">
        <v>931</v>
      </c>
      <c r="C66" s="74"/>
      <c r="D66" s="74"/>
      <c r="E66" s="117"/>
    </row>
    <row r="67" spans="1:5" x14ac:dyDescent="0.25">
      <c r="A67" s="68">
        <v>44314</v>
      </c>
      <c r="B67" s="69" t="s">
        <v>241</v>
      </c>
      <c r="C67" s="70" t="s">
        <v>359</v>
      </c>
      <c r="D67" s="71" t="s">
        <v>461</v>
      </c>
      <c r="E67" s="116">
        <v>11370</v>
      </c>
    </row>
    <row r="68" spans="1:5" x14ac:dyDescent="0.25">
      <c r="A68" s="72"/>
      <c r="B68" s="73" t="s">
        <v>932</v>
      </c>
      <c r="C68" s="74"/>
      <c r="D68" s="74"/>
      <c r="E68" s="117"/>
    </row>
    <row r="69" spans="1:5" x14ac:dyDescent="0.25">
      <c r="A69" s="68">
        <v>44362</v>
      </c>
      <c r="B69" s="69" t="s">
        <v>241</v>
      </c>
      <c r="C69" s="70" t="s">
        <v>359</v>
      </c>
      <c r="D69" s="71" t="s">
        <v>550</v>
      </c>
      <c r="E69" s="116">
        <v>9820</v>
      </c>
    </row>
    <row r="70" spans="1:5" ht="24" x14ac:dyDescent="0.25">
      <c r="A70" s="72"/>
      <c r="B70" s="73" t="s">
        <v>933</v>
      </c>
      <c r="C70" s="74"/>
      <c r="D70" s="74"/>
      <c r="E70" s="117"/>
    </row>
    <row r="71" spans="1:5" x14ac:dyDescent="0.25">
      <c r="A71" s="68">
        <v>44398</v>
      </c>
      <c r="B71" s="69" t="s">
        <v>241</v>
      </c>
      <c r="C71" s="70" t="s">
        <v>359</v>
      </c>
      <c r="D71" s="71" t="s">
        <v>934</v>
      </c>
      <c r="E71" s="116">
        <v>13690</v>
      </c>
    </row>
    <row r="72" spans="1:5" ht="24" x14ac:dyDescent="0.25">
      <c r="A72" s="72"/>
      <c r="B72" s="73" t="s">
        <v>935</v>
      </c>
      <c r="C72" s="74"/>
      <c r="D72" s="74"/>
      <c r="E72" s="117"/>
    </row>
    <row r="73" spans="1:5" x14ac:dyDescent="0.25">
      <c r="A73" s="68">
        <v>44421</v>
      </c>
      <c r="B73" s="69" t="s">
        <v>241</v>
      </c>
      <c r="C73" s="70" t="s">
        <v>359</v>
      </c>
      <c r="D73" s="71" t="s">
        <v>936</v>
      </c>
      <c r="E73" s="116">
        <v>15090</v>
      </c>
    </row>
    <row r="74" spans="1:5" ht="24" x14ac:dyDescent="0.25">
      <c r="A74" s="72"/>
      <c r="B74" s="73" t="s">
        <v>937</v>
      </c>
      <c r="C74" s="74"/>
      <c r="D74" s="74"/>
      <c r="E74" s="117"/>
    </row>
    <row r="75" spans="1:5" x14ac:dyDescent="0.25">
      <c r="A75" s="68">
        <v>44456</v>
      </c>
      <c r="B75" s="69" t="s">
        <v>241</v>
      </c>
      <c r="C75" s="70" t="s">
        <v>359</v>
      </c>
      <c r="D75" s="71" t="s">
        <v>938</v>
      </c>
      <c r="E75" s="116">
        <v>33080</v>
      </c>
    </row>
    <row r="76" spans="1:5" ht="24" x14ac:dyDescent="0.25">
      <c r="A76" s="72"/>
      <c r="B76" s="73" t="s">
        <v>939</v>
      </c>
      <c r="C76" s="74"/>
      <c r="D76" s="74"/>
      <c r="E76" s="117"/>
    </row>
    <row r="77" spans="1:5" x14ac:dyDescent="0.25">
      <c r="A77" s="68">
        <v>44482</v>
      </c>
      <c r="B77" s="69" t="s">
        <v>241</v>
      </c>
      <c r="C77" s="70" t="s">
        <v>359</v>
      </c>
      <c r="D77" s="71" t="s">
        <v>940</v>
      </c>
      <c r="E77" s="116">
        <v>32820</v>
      </c>
    </row>
    <row r="78" spans="1:5" ht="24" x14ac:dyDescent="0.25">
      <c r="A78" s="72"/>
      <c r="B78" s="73" t="s">
        <v>941</v>
      </c>
      <c r="C78" s="74"/>
      <c r="D78" s="74"/>
      <c r="E78" s="117"/>
    </row>
    <row r="79" spans="1:5" x14ac:dyDescent="0.25">
      <c r="A79" s="68">
        <v>44529</v>
      </c>
      <c r="B79" s="69" t="s">
        <v>241</v>
      </c>
      <c r="C79" s="70" t="s">
        <v>359</v>
      </c>
      <c r="D79" s="71" t="s">
        <v>942</v>
      </c>
      <c r="E79" s="116">
        <v>35750</v>
      </c>
    </row>
    <row r="80" spans="1:5" ht="24" x14ac:dyDescent="0.25">
      <c r="A80" s="72"/>
      <c r="B80" s="73" t="s">
        <v>943</v>
      </c>
      <c r="C80" s="74"/>
      <c r="D80" s="74"/>
      <c r="E80" s="117"/>
    </row>
    <row r="81" spans="1:5" x14ac:dyDescent="0.25">
      <c r="A81" s="68">
        <v>44551</v>
      </c>
      <c r="B81" s="69" t="s">
        <v>241</v>
      </c>
      <c r="C81" s="70" t="s">
        <v>359</v>
      </c>
      <c r="D81" s="71" t="s">
        <v>944</v>
      </c>
      <c r="E81" s="116">
        <v>32070</v>
      </c>
    </row>
    <row r="82" spans="1:5" ht="24" x14ac:dyDescent="0.25">
      <c r="A82" s="72"/>
      <c r="B82" s="73" t="s">
        <v>945</v>
      </c>
      <c r="C82" s="74"/>
      <c r="D82" s="74"/>
      <c r="E82" s="117"/>
    </row>
    <row r="83" spans="1:5" x14ac:dyDescent="0.25">
      <c r="A83" s="68">
        <v>44579</v>
      </c>
      <c r="B83" s="69" t="s">
        <v>241</v>
      </c>
      <c r="C83" s="70" t="s">
        <v>359</v>
      </c>
      <c r="D83" s="71" t="s">
        <v>946</v>
      </c>
      <c r="E83" s="116">
        <v>30920</v>
      </c>
    </row>
    <row r="84" spans="1:5" x14ac:dyDescent="0.25">
      <c r="A84" s="72"/>
      <c r="B84" s="73" t="s">
        <v>947</v>
      </c>
      <c r="C84" s="74"/>
      <c r="D84" s="74"/>
      <c r="E84" s="117"/>
    </row>
    <row r="85" spans="1:5" x14ac:dyDescent="0.25">
      <c r="A85" s="68">
        <v>44616</v>
      </c>
      <c r="B85" s="69" t="s">
        <v>241</v>
      </c>
      <c r="C85" s="70" t="s">
        <v>359</v>
      </c>
      <c r="D85" s="71" t="s">
        <v>850</v>
      </c>
      <c r="E85" s="116">
        <v>32210</v>
      </c>
    </row>
    <row r="86" spans="1:5" ht="24" x14ac:dyDescent="0.25">
      <c r="A86" s="72"/>
      <c r="B86" s="73" t="s">
        <v>948</v>
      </c>
      <c r="C86" s="74"/>
      <c r="D86" s="74"/>
      <c r="E86" s="117"/>
    </row>
    <row r="87" spans="1:5" x14ac:dyDescent="0.25">
      <c r="A87" s="68">
        <v>44632</v>
      </c>
      <c r="B87" s="69" t="s">
        <v>764</v>
      </c>
      <c r="C87" s="70" t="s">
        <v>359</v>
      </c>
      <c r="D87" s="71" t="s">
        <v>949</v>
      </c>
      <c r="E87" s="116">
        <v>34380</v>
      </c>
    </row>
    <row r="88" spans="1:5" ht="24" x14ac:dyDescent="0.25">
      <c r="A88" s="72"/>
      <c r="B88" s="73" t="s">
        <v>950</v>
      </c>
      <c r="C88" s="74"/>
      <c r="D88" s="74"/>
      <c r="E88" s="117"/>
    </row>
    <row r="89" spans="1:5" x14ac:dyDescent="0.25">
      <c r="A89" s="68">
        <v>43240</v>
      </c>
      <c r="B89" s="69" t="s">
        <v>381</v>
      </c>
      <c r="C89" s="70" t="s">
        <v>617</v>
      </c>
      <c r="D89" s="71" t="s">
        <v>406</v>
      </c>
      <c r="E89" s="116">
        <v>6717</v>
      </c>
    </row>
    <row r="90" spans="1:5" x14ac:dyDescent="0.25">
      <c r="A90" s="75" t="s">
        <v>358</v>
      </c>
      <c r="B90" s="70" t="s">
        <v>717</v>
      </c>
      <c r="C90" s="75" t="s">
        <v>358</v>
      </c>
      <c r="D90" s="69" t="s">
        <v>358</v>
      </c>
      <c r="E90" s="118">
        <v>605</v>
      </c>
    </row>
    <row r="91" spans="1:5" x14ac:dyDescent="0.25">
      <c r="A91" s="75" t="s">
        <v>358</v>
      </c>
      <c r="B91" s="70" t="s">
        <v>718</v>
      </c>
      <c r="C91" s="75" t="s">
        <v>358</v>
      </c>
      <c r="D91" s="69" t="s">
        <v>358</v>
      </c>
      <c r="E91" s="118">
        <v>605</v>
      </c>
    </row>
    <row r="92" spans="1:5" x14ac:dyDescent="0.25">
      <c r="A92" s="75" t="s">
        <v>358</v>
      </c>
      <c r="B92" s="70" t="s">
        <v>956</v>
      </c>
      <c r="C92" s="75" t="s">
        <v>358</v>
      </c>
      <c r="D92" s="69" t="s">
        <v>358</v>
      </c>
      <c r="E92" s="118"/>
    </row>
    <row r="93" spans="1:5" x14ac:dyDescent="0.25">
      <c r="A93" s="72"/>
      <c r="B93" s="73" t="s">
        <v>387</v>
      </c>
      <c r="C93" s="74"/>
      <c r="D93" s="74"/>
      <c r="E93" s="117"/>
    </row>
    <row r="94" spans="1:5" x14ac:dyDescent="0.25">
      <c r="A94" s="68">
        <v>43257</v>
      </c>
      <c r="B94" s="69" t="s">
        <v>381</v>
      </c>
      <c r="C94" s="70" t="s">
        <v>617</v>
      </c>
      <c r="D94" s="71" t="s">
        <v>407</v>
      </c>
      <c r="E94" s="116">
        <v>31000</v>
      </c>
    </row>
    <row r="95" spans="1:5" x14ac:dyDescent="0.25">
      <c r="A95" s="75" t="s">
        <v>358</v>
      </c>
      <c r="B95" s="70" t="s">
        <v>717</v>
      </c>
      <c r="C95" s="75" t="s">
        <v>358</v>
      </c>
      <c r="D95" s="69" t="s">
        <v>358</v>
      </c>
      <c r="E95" s="118">
        <v>2790</v>
      </c>
    </row>
    <row r="96" spans="1:5" x14ac:dyDescent="0.25">
      <c r="A96" s="75" t="s">
        <v>358</v>
      </c>
      <c r="B96" s="70" t="s">
        <v>718</v>
      </c>
      <c r="C96" s="75" t="s">
        <v>358</v>
      </c>
      <c r="D96" s="69" t="s">
        <v>358</v>
      </c>
      <c r="E96" s="118">
        <v>2790</v>
      </c>
    </row>
    <row r="97" spans="1:5" x14ac:dyDescent="0.25">
      <c r="A97" s="75" t="s">
        <v>358</v>
      </c>
      <c r="B97" s="70" t="s">
        <v>956</v>
      </c>
      <c r="C97" s="75" t="s">
        <v>358</v>
      </c>
      <c r="D97" s="69" t="s">
        <v>358</v>
      </c>
      <c r="E97" s="118"/>
    </row>
    <row r="98" spans="1:5" x14ac:dyDescent="0.25">
      <c r="A98" s="72"/>
      <c r="B98" s="73" t="s">
        <v>387</v>
      </c>
      <c r="C98" s="74"/>
      <c r="D98" s="74"/>
      <c r="E98" s="117"/>
    </row>
    <row r="99" spans="1:5" x14ac:dyDescent="0.25">
      <c r="A99" s="68">
        <v>43286</v>
      </c>
      <c r="B99" s="69" t="s">
        <v>381</v>
      </c>
      <c r="C99" s="70" t="s">
        <v>617</v>
      </c>
      <c r="D99" s="71" t="s">
        <v>408</v>
      </c>
      <c r="E99" s="116">
        <v>31000</v>
      </c>
    </row>
    <row r="100" spans="1:5" x14ac:dyDescent="0.25">
      <c r="A100" s="75" t="s">
        <v>358</v>
      </c>
      <c r="B100" s="70" t="s">
        <v>717</v>
      </c>
      <c r="C100" s="75" t="s">
        <v>358</v>
      </c>
      <c r="D100" s="69" t="s">
        <v>358</v>
      </c>
      <c r="E100" s="118">
        <v>2790</v>
      </c>
    </row>
    <row r="101" spans="1:5" x14ac:dyDescent="0.25">
      <c r="A101" s="75" t="s">
        <v>358</v>
      </c>
      <c r="B101" s="70" t="s">
        <v>718</v>
      </c>
      <c r="C101" s="75" t="s">
        <v>358</v>
      </c>
      <c r="D101" s="69" t="s">
        <v>358</v>
      </c>
      <c r="E101" s="118">
        <v>2790</v>
      </c>
    </row>
    <row r="102" spans="1:5" x14ac:dyDescent="0.25">
      <c r="A102" s="75" t="s">
        <v>358</v>
      </c>
      <c r="B102" s="70" t="s">
        <v>956</v>
      </c>
      <c r="C102" s="75" t="s">
        <v>358</v>
      </c>
      <c r="D102" s="69" t="s">
        <v>358</v>
      </c>
      <c r="E102" s="118"/>
    </row>
    <row r="103" spans="1:5" x14ac:dyDescent="0.25">
      <c r="A103" s="72"/>
      <c r="B103" s="73" t="s">
        <v>387</v>
      </c>
      <c r="C103" s="74"/>
      <c r="D103" s="74"/>
      <c r="E103" s="117"/>
    </row>
    <row r="104" spans="1:5" x14ac:dyDescent="0.25">
      <c r="A104" s="68">
        <v>43312</v>
      </c>
      <c r="B104" s="69" t="s">
        <v>381</v>
      </c>
      <c r="C104" s="70" t="s">
        <v>617</v>
      </c>
      <c r="D104" s="71" t="s">
        <v>409</v>
      </c>
      <c r="E104" s="116">
        <v>31000</v>
      </c>
    </row>
    <row r="105" spans="1:5" x14ac:dyDescent="0.25">
      <c r="A105" s="75" t="s">
        <v>358</v>
      </c>
      <c r="B105" s="70" t="s">
        <v>717</v>
      </c>
      <c r="C105" s="75" t="s">
        <v>358</v>
      </c>
      <c r="D105" s="69" t="s">
        <v>358</v>
      </c>
      <c r="E105" s="118">
        <v>2790</v>
      </c>
    </row>
    <row r="106" spans="1:5" x14ac:dyDescent="0.25">
      <c r="A106" s="75" t="s">
        <v>358</v>
      </c>
      <c r="B106" s="70" t="s">
        <v>718</v>
      </c>
      <c r="C106" s="75" t="s">
        <v>358</v>
      </c>
      <c r="D106" s="69" t="s">
        <v>358</v>
      </c>
      <c r="E106" s="118">
        <v>2790</v>
      </c>
    </row>
    <row r="107" spans="1:5" x14ac:dyDescent="0.25">
      <c r="A107" s="75" t="s">
        <v>358</v>
      </c>
      <c r="B107" s="70" t="s">
        <v>956</v>
      </c>
      <c r="C107" s="75" t="s">
        <v>358</v>
      </c>
      <c r="D107" s="69" t="s">
        <v>358</v>
      </c>
      <c r="E107" s="118"/>
    </row>
    <row r="108" spans="1:5" x14ac:dyDescent="0.25">
      <c r="A108" s="72"/>
      <c r="B108" s="73" t="s">
        <v>957</v>
      </c>
      <c r="C108" s="74"/>
      <c r="D108" s="74"/>
      <c r="E108" s="117"/>
    </row>
    <row r="109" spans="1:5" x14ac:dyDescent="0.25">
      <c r="A109" s="68">
        <v>43343</v>
      </c>
      <c r="B109" s="69" t="s">
        <v>381</v>
      </c>
      <c r="C109" s="70" t="s">
        <v>617</v>
      </c>
      <c r="D109" s="71" t="s">
        <v>416</v>
      </c>
      <c r="E109" s="116">
        <v>31000</v>
      </c>
    </row>
    <row r="110" spans="1:5" x14ac:dyDescent="0.25">
      <c r="A110" s="75" t="s">
        <v>358</v>
      </c>
      <c r="B110" s="70" t="s">
        <v>717</v>
      </c>
      <c r="C110" s="75" t="s">
        <v>358</v>
      </c>
      <c r="D110" s="69" t="s">
        <v>358</v>
      </c>
      <c r="E110" s="118">
        <v>2790</v>
      </c>
    </row>
    <row r="111" spans="1:5" x14ac:dyDescent="0.25">
      <c r="A111" s="75" t="s">
        <v>358</v>
      </c>
      <c r="B111" s="70" t="s">
        <v>718</v>
      </c>
      <c r="C111" s="75" t="s">
        <v>358</v>
      </c>
      <c r="D111" s="69" t="s">
        <v>358</v>
      </c>
      <c r="E111" s="118">
        <v>2790</v>
      </c>
    </row>
    <row r="112" spans="1:5" x14ac:dyDescent="0.25">
      <c r="A112" s="75" t="s">
        <v>358</v>
      </c>
      <c r="B112" s="70" t="s">
        <v>956</v>
      </c>
      <c r="C112" s="75" t="s">
        <v>358</v>
      </c>
      <c r="D112" s="69" t="s">
        <v>358</v>
      </c>
      <c r="E112" s="118"/>
    </row>
    <row r="113" spans="1:5" x14ac:dyDescent="0.25">
      <c r="A113" s="72"/>
      <c r="B113" s="73" t="s">
        <v>387</v>
      </c>
      <c r="C113" s="74"/>
      <c r="D113" s="74"/>
      <c r="E113" s="117"/>
    </row>
    <row r="114" spans="1:5" x14ac:dyDescent="0.25">
      <c r="A114" s="68">
        <v>43374</v>
      </c>
      <c r="B114" s="69" t="s">
        <v>381</v>
      </c>
      <c r="C114" s="70" t="s">
        <v>617</v>
      </c>
      <c r="D114" s="71" t="s">
        <v>424</v>
      </c>
      <c r="E114" s="116">
        <v>32550</v>
      </c>
    </row>
    <row r="115" spans="1:5" x14ac:dyDescent="0.25">
      <c r="A115" s="75" t="s">
        <v>358</v>
      </c>
      <c r="B115" s="70" t="s">
        <v>717</v>
      </c>
      <c r="C115" s="75" t="s">
        <v>358</v>
      </c>
      <c r="D115" s="69" t="s">
        <v>358</v>
      </c>
      <c r="E115" s="118">
        <v>2930</v>
      </c>
    </row>
    <row r="116" spans="1:5" x14ac:dyDescent="0.25">
      <c r="A116" s="75" t="s">
        <v>358</v>
      </c>
      <c r="B116" s="70" t="s">
        <v>718</v>
      </c>
      <c r="C116" s="75" t="s">
        <v>358</v>
      </c>
      <c r="D116" s="69" t="s">
        <v>358</v>
      </c>
      <c r="E116" s="118">
        <v>2930</v>
      </c>
    </row>
    <row r="117" spans="1:5" x14ac:dyDescent="0.25">
      <c r="A117" s="75" t="s">
        <v>358</v>
      </c>
      <c r="B117" s="70" t="s">
        <v>956</v>
      </c>
      <c r="C117" s="75" t="s">
        <v>358</v>
      </c>
      <c r="D117" s="69" t="s">
        <v>358</v>
      </c>
      <c r="E117" s="118"/>
    </row>
    <row r="118" spans="1:5" x14ac:dyDescent="0.25">
      <c r="A118" s="72"/>
      <c r="B118" s="73" t="s">
        <v>387</v>
      </c>
      <c r="C118" s="74"/>
      <c r="D118" s="74"/>
      <c r="E118" s="117"/>
    </row>
    <row r="119" spans="1:5" x14ac:dyDescent="0.25">
      <c r="A119" s="68">
        <v>43374</v>
      </c>
      <c r="B119" s="69" t="s">
        <v>381</v>
      </c>
      <c r="C119" s="70" t="s">
        <v>617</v>
      </c>
      <c r="D119" s="71" t="s">
        <v>425</v>
      </c>
      <c r="E119" s="116">
        <v>6536</v>
      </c>
    </row>
    <row r="120" spans="1:5" x14ac:dyDescent="0.25">
      <c r="A120" s="75" t="s">
        <v>358</v>
      </c>
      <c r="B120" s="70" t="s">
        <v>717</v>
      </c>
      <c r="C120" s="75" t="s">
        <v>358</v>
      </c>
      <c r="D120" s="69" t="s">
        <v>358</v>
      </c>
      <c r="E120" s="118">
        <v>588</v>
      </c>
    </row>
    <row r="121" spans="1:5" x14ac:dyDescent="0.25">
      <c r="A121" s="75" t="s">
        <v>358</v>
      </c>
      <c r="B121" s="70" t="s">
        <v>718</v>
      </c>
      <c r="C121" s="75" t="s">
        <v>358</v>
      </c>
      <c r="D121" s="69" t="s">
        <v>358</v>
      </c>
      <c r="E121" s="118">
        <v>588</v>
      </c>
    </row>
    <row r="122" spans="1:5" x14ac:dyDescent="0.25">
      <c r="A122" s="75" t="s">
        <v>358</v>
      </c>
      <c r="B122" s="70" t="s">
        <v>956</v>
      </c>
      <c r="C122" s="75" t="s">
        <v>358</v>
      </c>
      <c r="D122" s="69" t="s">
        <v>358</v>
      </c>
      <c r="E122" s="118"/>
    </row>
    <row r="123" spans="1:5" x14ac:dyDescent="0.25">
      <c r="A123" s="72"/>
      <c r="B123" s="73" t="s">
        <v>387</v>
      </c>
      <c r="C123" s="74"/>
      <c r="D123" s="74"/>
      <c r="E123" s="117"/>
    </row>
    <row r="124" spans="1:5" x14ac:dyDescent="0.25">
      <c r="A124" s="68">
        <v>43406</v>
      </c>
      <c r="B124" s="69" t="s">
        <v>381</v>
      </c>
      <c r="C124" s="70" t="s">
        <v>617</v>
      </c>
      <c r="D124" s="71" t="s">
        <v>441</v>
      </c>
      <c r="E124" s="116">
        <v>32550</v>
      </c>
    </row>
    <row r="125" spans="1:5" x14ac:dyDescent="0.25">
      <c r="A125" s="75" t="s">
        <v>358</v>
      </c>
      <c r="B125" s="70" t="s">
        <v>717</v>
      </c>
      <c r="C125" s="75" t="s">
        <v>358</v>
      </c>
      <c r="D125" s="69" t="s">
        <v>358</v>
      </c>
      <c r="E125" s="118">
        <v>2930</v>
      </c>
    </row>
    <row r="126" spans="1:5" x14ac:dyDescent="0.25">
      <c r="A126" s="75" t="s">
        <v>358</v>
      </c>
      <c r="B126" s="70" t="s">
        <v>718</v>
      </c>
      <c r="C126" s="75" t="s">
        <v>358</v>
      </c>
      <c r="D126" s="69" t="s">
        <v>358</v>
      </c>
      <c r="E126" s="118">
        <v>2930</v>
      </c>
    </row>
    <row r="127" spans="1:5" x14ac:dyDescent="0.25">
      <c r="A127" s="75" t="s">
        <v>358</v>
      </c>
      <c r="B127" s="70" t="s">
        <v>956</v>
      </c>
      <c r="C127" s="75" t="s">
        <v>358</v>
      </c>
      <c r="D127" s="69" t="s">
        <v>358</v>
      </c>
      <c r="E127" s="118"/>
    </row>
    <row r="128" spans="1:5" x14ac:dyDescent="0.25">
      <c r="A128" s="72"/>
      <c r="B128" s="73" t="s">
        <v>387</v>
      </c>
      <c r="C128" s="74"/>
      <c r="D128" s="74"/>
      <c r="E128" s="117"/>
    </row>
    <row r="129" spans="1:5" x14ac:dyDescent="0.25">
      <c r="A129" s="68">
        <v>43466</v>
      </c>
      <c r="B129" s="69" t="s">
        <v>381</v>
      </c>
      <c r="C129" s="70" t="s">
        <v>617</v>
      </c>
      <c r="D129" s="71" t="s">
        <v>459</v>
      </c>
      <c r="E129" s="116">
        <v>32550</v>
      </c>
    </row>
    <row r="130" spans="1:5" x14ac:dyDescent="0.25">
      <c r="A130" s="75" t="s">
        <v>358</v>
      </c>
      <c r="B130" s="70" t="s">
        <v>717</v>
      </c>
      <c r="C130" s="75" t="s">
        <v>358</v>
      </c>
      <c r="D130" s="69" t="s">
        <v>358</v>
      </c>
      <c r="E130" s="118">
        <v>2930</v>
      </c>
    </row>
    <row r="131" spans="1:5" x14ac:dyDescent="0.25">
      <c r="A131" s="75" t="s">
        <v>358</v>
      </c>
      <c r="B131" s="70" t="s">
        <v>718</v>
      </c>
      <c r="C131" s="75" t="s">
        <v>358</v>
      </c>
      <c r="D131" s="69" t="s">
        <v>358</v>
      </c>
      <c r="E131" s="118">
        <v>2930</v>
      </c>
    </row>
    <row r="132" spans="1:5" x14ac:dyDescent="0.25">
      <c r="A132" s="75" t="s">
        <v>358</v>
      </c>
      <c r="B132" s="70" t="s">
        <v>956</v>
      </c>
      <c r="C132" s="75" t="s">
        <v>358</v>
      </c>
      <c r="D132" s="69" t="s">
        <v>358</v>
      </c>
      <c r="E132" s="118"/>
    </row>
    <row r="133" spans="1:5" x14ac:dyDescent="0.25">
      <c r="A133" s="68">
        <v>43474</v>
      </c>
      <c r="B133" s="69" t="s">
        <v>381</v>
      </c>
      <c r="C133" s="70" t="s">
        <v>617</v>
      </c>
      <c r="D133" s="71" t="s">
        <v>460</v>
      </c>
      <c r="E133" s="116">
        <v>32550</v>
      </c>
    </row>
    <row r="134" spans="1:5" x14ac:dyDescent="0.25">
      <c r="A134" s="75" t="s">
        <v>358</v>
      </c>
      <c r="B134" s="70" t="s">
        <v>717</v>
      </c>
      <c r="C134" s="75" t="s">
        <v>358</v>
      </c>
      <c r="D134" s="69" t="s">
        <v>358</v>
      </c>
      <c r="E134" s="118">
        <v>2930</v>
      </c>
    </row>
    <row r="135" spans="1:5" x14ac:dyDescent="0.25">
      <c r="A135" s="75" t="s">
        <v>358</v>
      </c>
      <c r="B135" s="70" t="s">
        <v>718</v>
      </c>
      <c r="C135" s="75" t="s">
        <v>358</v>
      </c>
      <c r="D135" s="69" t="s">
        <v>358</v>
      </c>
      <c r="E135" s="118">
        <v>2930</v>
      </c>
    </row>
    <row r="136" spans="1:5" x14ac:dyDescent="0.25">
      <c r="A136" s="75" t="s">
        <v>358</v>
      </c>
      <c r="B136" s="70" t="s">
        <v>956</v>
      </c>
      <c r="C136" s="75" t="s">
        <v>358</v>
      </c>
      <c r="D136" s="69" t="s">
        <v>358</v>
      </c>
      <c r="E136" s="118"/>
    </row>
    <row r="137" spans="1:5" x14ac:dyDescent="0.25">
      <c r="A137" s="72"/>
      <c r="B137" s="73" t="s">
        <v>958</v>
      </c>
      <c r="C137" s="74"/>
      <c r="D137" s="74"/>
      <c r="E137" s="117"/>
    </row>
    <row r="138" spans="1:5" x14ac:dyDescent="0.25">
      <c r="A138" s="68">
        <v>43512</v>
      </c>
      <c r="B138" s="69" t="s">
        <v>381</v>
      </c>
      <c r="C138" s="70" t="s">
        <v>617</v>
      </c>
      <c r="D138" s="71" t="s">
        <v>478</v>
      </c>
      <c r="E138" s="116">
        <v>10161</v>
      </c>
    </row>
    <row r="139" spans="1:5" x14ac:dyDescent="0.25">
      <c r="A139" s="75" t="s">
        <v>358</v>
      </c>
      <c r="B139" s="70" t="s">
        <v>717</v>
      </c>
      <c r="C139" s="75" t="s">
        <v>358</v>
      </c>
      <c r="D139" s="69" t="s">
        <v>358</v>
      </c>
      <c r="E139" s="118">
        <v>914</v>
      </c>
    </row>
    <row r="140" spans="1:5" x14ac:dyDescent="0.25">
      <c r="A140" s="75" t="s">
        <v>358</v>
      </c>
      <c r="B140" s="70" t="s">
        <v>718</v>
      </c>
      <c r="C140" s="75" t="s">
        <v>358</v>
      </c>
      <c r="D140" s="69" t="s">
        <v>358</v>
      </c>
      <c r="E140" s="118">
        <v>914</v>
      </c>
    </row>
    <row r="141" spans="1:5" x14ac:dyDescent="0.25">
      <c r="A141" s="75" t="s">
        <v>358</v>
      </c>
      <c r="B141" s="70" t="s">
        <v>959</v>
      </c>
      <c r="C141" s="75" t="s">
        <v>358</v>
      </c>
      <c r="D141" s="69" t="s">
        <v>358</v>
      </c>
      <c r="E141" s="118"/>
    </row>
    <row r="142" spans="1:5" x14ac:dyDescent="0.25">
      <c r="A142" s="72"/>
      <c r="B142" s="73" t="s">
        <v>673</v>
      </c>
      <c r="C142" s="74"/>
      <c r="D142" s="74"/>
      <c r="E142" s="117"/>
    </row>
    <row r="143" spans="1:5" x14ac:dyDescent="0.25">
      <c r="A143" s="68">
        <v>43512</v>
      </c>
      <c r="B143" s="69" t="s">
        <v>381</v>
      </c>
      <c r="C143" s="70" t="s">
        <v>617</v>
      </c>
      <c r="D143" s="71" t="s">
        <v>479</v>
      </c>
      <c r="E143" s="116">
        <v>45000</v>
      </c>
    </row>
    <row r="144" spans="1:5" x14ac:dyDescent="0.25">
      <c r="A144" s="75" t="s">
        <v>358</v>
      </c>
      <c r="B144" s="70" t="s">
        <v>717</v>
      </c>
      <c r="C144" s="75" t="s">
        <v>358</v>
      </c>
      <c r="D144" s="69" t="s">
        <v>358</v>
      </c>
      <c r="E144" s="118">
        <v>4050</v>
      </c>
    </row>
    <row r="145" spans="1:5" x14ac:dyDescent="0.25">
      <c r="A145" s="75" t="s">
        <v>358</v>
      </c>
      <c r="B145" s="70" t="s">
        <v>718</v>
      </c>
      <c r="C145" s="75" t="s">
        <v>358</v>
      </c>
      <c r="D145" s="69" t="s">
        <v>358</v>
      </c>
      <c r="E145" s="118">
        <v>4050</v>
      </c>
    </row>
    <row r="146" spans="1:5" x14ac:dyDescent="0.25">
      <c r="A146" s="75" t="s">
        <v>358</v>
      </c>
      <c r="B146" s="70" t="s">
        <v>959</v>
      </c>
      <c r="C146" s="75" t="s">
        <v>358</v>
      </c>
      <c r="D146" s="69" t="s">
        <v>358</v>
      </c>
      <c r="E146" s="118"/>
    </row>
    <row r="147" spans="1:5" x14ac:dyDescent="0.25">
      <c r="A147" s="72"/>
      <c r="B147" s="73" t="s">
        <v>960</v>
      </c>
      <c r="C147" s="74"/>
      <c r="D147" s="74"/>
      <c r="E147" s="117"/>
    </row>
    <row r="148" spans="1:5" x14ac:dyDescent="0.25">
      <c r="A148" s="68">
        <v>43525</v>
      </c>
      <c r="B148" s="69" t="s">
        <v>381</v>
      </c>
      <c r="C148" s="70" t="s">
        <v>617</v>
      </c>
      <c r="D148" s="71" t="s">
        <v>497</v>
      </c>
      <c r="E148" s="116">
        <v>25200</v>
      </c>
    </row>
    <row r="149" spans="1:5" x14ac:dyDescent="0.25">
      <c r="A149" s="75" t="s">
        <v>358</v>
      </c>
      <c r="B149" s="70" t="s">
        <v>717</v>
      </c>
      <c r="C149" s="75" t="s">
        <v>358</v>
      </c>
      <c r="D149" s="69" t="s">
        <v>358</v>
      </c>
      <c r="E149" s="118">
        <v>2268</v>
      </c>
    </row>
    <row r="150" spans="1:5" x14ac:dyDescent="0.25">
      <c r="A150" s="75" t="s">
        <v>358</v>
      </c>
      <c r="B150" s="70" t="s">
        <v>718</v>
      </c>
      <c r="C150" s="75" t="s">
        <v>358</v>
      </c>
      <c r="D150" s="69" t="s">
        <v>358</v>
      </c>
      <c r="E150" s="118">
        <v>2268</v>
      </c>
    </row>
    <row r="151" spans="1:5" x14ac:dyDescent="0.25">
      <c r="A151" s="75" t="s">
        <v>358</v>
      </c>
      <c r="B151" s="70" t="s">
        <v>956</v>
      </c>
      <c r="C151" s="75" t="s">
        <v>358</v>
      </c>
      <c r="D151" s="69" t="s">
        <v>358</v>
      </c>
      <c r="E151" s="118"/>
    </row>
    <row r="152" spans="1:5" x14ac:dyDescent="0.25">
      <c r="A152" s="72"/>
      <c r="B152" s="73" t="s">
        <v>387</v>
      </c>
      <c r="C152" s="74"/>
      <c r="D152" s="74"/>
      <c r="E152" s="117"/>
    </row>
    <row r="153" spans="1:5" x14ac:dyDescent="0.25">
      <c r="A153" s="68">
        <v>43556</v>
      </c>
      <c r="B153" s="69" t="s">
        <v>381</v>
      </c>
      <c r="C153" s="70" t="s">
        <v>617</v>
      </c>
      <c r="D153" s="71" t="s">
        <v>392</v>
      </c>
      <c r="E153" s="116">
        <v>45000</v>
      </c>
    </row>
    <row r="154" spans="1:5" x14ac:dyDescent="0.25">
      <c r="A154" s="75" t="s">
        <v>358</v>
      </c>
      <c r="B154" s="70" t="s">
        <v>717</v>
      </c>
      <c r="C154" s="75" t="s">
        <v>358</v>
      </c>
      <c r="D154" s="69" t="s">
        <v>358</v>
      </c>
      <c r="E154" s="118">
        <v>4050</v>
      </c>
    </row>
    <row r="155" spans="1:5" x14ac:dyDescent="0.25">
      <c r="A155" s="75" t="s">
        <v>358</v>
      </c>
      <c r="B155" s="70" t="s">
        <v>718</v>
      </c>
      <c r="C155" s="75" t="s">
        <v>358</v>
      </c>
      <c r="D155" s="69" t="s">
        <v>358</v>
      </c>
      <c r="E155" s="118">
        <v>4050</v>
      </c>
    </row>
    <row r="156" spans="1:5" x14ac:dyDescent="0.25">
      <c r="A156" s="75" t="s">
        <v>358</v>
      </c>
      <c r="B156" s="70" t="s">
        <v>959</v>
      </c>
      <c r="C156" s="75" t="s">
        <v>358</v>
      </c>
      <c r="D156" s="69" t="s">
        <v>358</v>
      </c>
      <c r="E156" s="118"/>
    </row>
    <row r="157" spans="1:5" x14ac:dyDescent="0.25">
      <c r="A157" s="75" t="s">
        <v>358</v>
      </c>
      <c r="B157" s="70" t="s">
        <v>720</v>
      </c>
      <c r="C157" s="75" t="s">
        <v>358</v>
      </c>
      <c r="D157" s="69" t="s">
        <v>358</v>
      </c>
      <c r="E157" s="118"/>
    </row>
    <row r="158" spans="1:5" x14ac:dyDescent="0.25">
      <c r="A158" s="72"/>
      <c r="B158" s="73" t="s">
        <v>387</v>
      </c>
      <c r="C158" s="74"/>
      <c r="D158" s="74"/>
      <c r="E158" s="117"/>
    </row>
    <row r="159" spans="1:5" x14ac:dyDescent="0.25">
      <c r="A159" s="68">
        <v>43586</v>
      </c>
      <c r="B159" s="69" t="s">
        <v>381</v>
      </c>
      <c r="C159" s="70" t="s">
        <v>617</v>
      </c>
      <c r="D159" s="71" t="s">
        <v>443</v>
      </c>
      <c r="E159" s="116">
        <v>55000</v>
      </c>
    </row>
    <row r="160" spans="1:5" x14ac:dyDescent="0.25">
      <c r="A160" s="75" t="s">
        <v>358</v>
      </c>
      <c r="B160" s="70" t="s">
        <v>959</v>
      </c>
      <c r="C160" s="75" t="s">
        <v>358</v>
      </c>
      <c r="D160" s="69" t="s">
        <v>358</v>
      </c>
      <c r="E160" s="118"/>
    </row>
    <row r="161" spans="1:5" x14ac:dyDescent="0.25">
      <c r="A161" s="75" t="s">
        <v>358</v>
      </c>
      <c r="B161" s="70" t="s">
        <v>720</v>
      </c>
      <c r="C161" s="75" t="s">
        <v>358</v>
      </c>
      <c r="D161" s="69" t="s">
        <v>358</v>
      </c>
      <c r="E161" s="118"/>
    </row>
    <row r="162" spans="1:5" x14ac:dyDescent="0.25">
      <c r="A162" s="72"/>
      <c r="B162" s="73" t="s">
        <v>387</v>
      </c>
      <c r="C162" s="74"/>
      <c r="D162" s="74"/>
      <c r="E162" s="117"/>
    </row>
    <row r="163" spans="1:5" x14ac:dyDescent="0.25">
      <c r="A163" s="68">
        <v>43617</v>
      </c>
      <c r="B163" s="69" t="s">
        <v>959</v>
      </c>
      <c r="C163" s="70" t="s">
        <v>617</v>
      </c>
      <c r="D163" s="71" t="s">
        <v>486</v>
      </c>
      <c r="E163" s="116">
        <v>60000</v>
      </c>
    </row>
    <row r="164" spans="1:5" x14ac:dyDescent="0.25">
      <c r="A164" s="72"/>
      <c r="B164" s="73" t="s">
        <v>961</v>
      </c>
      <c r="C164" s="74"/>
      <c r="D164" s="74"/>
      <c r="E164" s="117"/>
    </row>
    <row r="165" spans="1:5" x14ac:dyDescent="0.25">
      <c r="A165" s="68">
        <v>43647</v>
      </c>
      <c r="B165" s="69" t="s">
        <v>959</v>
      </c>
      <c r="C165" s="70" t="s">
        <v>617</v>
      </c>
      <c r="D165" s="71" t="s">
        <v>506</v>
      </c>
      <c r="E165" s="116">
        <v>58000</v>
      </c>
    </row>
    <row r="166" spans="1:5" x14ac:dyDescent="0.25">
      <c r="A166" s="72"/>
      <c r="B166" s="73" t="s">
        <v>962</v>
      </c>
      <c r="C166" s="74"/>
      <c r="D166" s="74"/>
      <c r="E166" s="117"/>
    </row>
    <row r="167" spans="1:5" x14ac:dyDescent="0.25">
      <c r="A167" s="68">
        <v>43678</v>
      </c>
      <c r="B167" s="69" t="s">
        <v>959</v>
      </c>
      <c r="C167" s="70" t="s">
        <v>617</v>
      </c>
      <c r="D167" s="71" t="s">
        <v>515</v>
      </c>
      <c r="E167" s="116">
        <v>60000</v>
      </c>
    </row>
    <row r="168" spans="1:5" x14ac:dyDescent="0.25">
      <c r="A168" s="72"/>
      <c r="B168" s="73" t="s">
        <v>961</v>
      </c>
      <c r="C168" s="74"/>
      <c r="D168" s="74"/>
      <c r="E168" s="117"/>
    </row>
    <row r="169" spans="1:5" x14ac:dyDescent="0.25">
      <c r="A169" s="68">
        <v>43709</v>
      </c>
      <c r="B169" s="69" t="s">
        <v>959</v>
      </c>
      <c r="C169" s="70" t="s">
        <v>617</v>
      </c>
      <c r="D169" s="71" t="s">
        <v>531</v>
      </c>
      <c r="E169" s="116">
        <v>60000</v>
      </c>
    </row>
    <row r="170" spans="1:5" x14ac:dyDescent="0.25">
      <c r="A170" s="72"/>
      <c r="B170" s="73" t="s">
        <v>961</v>
      </c>
      <c r="C170" s="74"/>
      <c r="D170" s="74"/>
      <c r="E170" s="117"/>
    </row>
    <row r="171" spans="1:5" x14ac:dyDescent="0.25">
      <c r="A171" s="68">
        <v>43739</v>
      </c>
      <c r="B171" s="69" t="s">
        <v>959</v>
      </c>
      <c r="C171" s="70" t="s">
        <v>617</v>
      </c>
      <c r="D171" s="71" t="s">
        <v>546</v>
      </c>
      <c r="E171" s="116">
        <v>60000</v>
      </c>
    </row>
    <row r="172" spans="1:5" x14ac:dyDescent="0.25">
      <c r="A172" s="72"/>
      <c r="B172" s="73" t="s">
        <v>961</v>
      </c>
      <c r="C172" s="74"/>
      <c r="D172" s="74"/>
      <c r="E172" s="117"/>
    </row>
    <row r="173" spans="1:5" x14ac:dyDescent="0.25">
      <c r="A173" s="68">
        <v>43770</v>
      </c>
      <c r="B173" s="69" t="s">
        <v>959</v>
      </c>
      <c r="C173" s="70" t="s">
        <v>617</v>
      </c>
      <c r="D173" s="71" t="s">
        <v>552</v>
      </c>
      <c r="E173" s="116">
        <v>60000</v>
      </c>
    </row>
    <row r="174" spans="1:5" x14ac:dyDescent="0.25">
      <c r="A174" s="72"/>
      <c r="B174" s="73" t="s">
        <v>961</v>
      </c>
      <c r="C174" s="74"/>
      <c r="D174" s="74"/>
      <c r="E174" s="117"/>
    </row>
    <row r="175" spans="1:5" x14ac:dyDescent="0.25">
      <c r="A175" s="68">
        <v>43800</v>
      </c>
      <c r="B175" s="69" t="s">
        <v>959</v>
      </c>
      <c r="C175" s="70" t="s">
        <v>617</v>
      </c>
      <c r="D175" s="71" t="s">
        <v>963</v>
      </c>
      <c r="E175" s="116">
        <v>60000</v>
      </c>
    </row>
    <row r="176" spans="1:5" x14ac:dyDescent="0.25">
      <c r="A176" s="72"/>
      <c r="B176" s="73" t="s">
        <v>961</v>
      </c>
      <c r="C176" s="74"/>
      <c r="D176" s="74"/>
      <c r="E176" s="117"/>
    </row>
    <row r="177" spans="1:5" x14ac:dyDescent="0.25">
      <c r="A177" s="68">
        <v>43831</v>
      </c>
      <c r="B177" s="69" t="s">
        <v>959</v>
      </c>
      <c r="C177" s="70" t="s">
        <v>617</v>
      </c>
      <c r="D177" s="71" t="s">
        <v>964</v>
      </c>
      <c r="E177" s="116">
        <v>60000</v>
      </c>
    </row>
    <row r="178" spans="1:5" x14ac:dyDescent="0.25">
      <c r="A178" s="72"/>
      <c r="B178" s="73" t="s">
        <v>961</v>
      </c>
      <c r="C178" s="74"/>
      <c r="D178" s="74"/>
      <c r="E178" s="117"/>
    </row>
    <row r="179" spans="1:5" x14ac:dyDescent="0.25">
      <c r="A179" s="68">
        <v>43862</v>
      </c>
      <c r="B179" s="69" t="s">
        <v>959</v>
      </c>
      <c r="C179" s="70" t="s">
        <v>617</v>
      </c>
      <c r="D179" s="71" t="s">
        <v>965</v>
      </c>
      <c r="E179" s="116">
        <v>60000</v>
      </c>
    </row>
    <row r="180" spans="1:5" x14ac:dyDescent="0.25">
      <c r="A180" s="72"/>
      <c r="B180" s="73" t="s">
        <v>961</v>
      </c>
      <c r="C180" s="74"/>
      <c r="D180" s="74"/>
      <c r="E180" s="117"/>
    </row>
    <row r="181" spans="1:5" x14ac:dyDescent="0.25">
      <c r="A181" s="68">
        <v>43921</v>
      </c>
      <c r="B181" s="69" t="s">
        <v>959</v>
      </c>
      <c r="C181" s="70" t="s">
        <v>617</v>
      </c>
      <c r="D181" s="71" t="s">
        <v>966</v>
      </c>
      <c r="E181" s="116">
        <v>120000</v>
      </c>
    </row>
    <row r="182" spans="1:5" x14ac:dyDescent="0.25">
      <c r="A182" s="72"/>
      <c r="B182" s="73" t="s">
        <v>813</v>
      </c>
      <c r="C182" s="74"/>
      <c r="D182" s="74"/>
      <c r="E182" s="117"/>
    </row>
    <row r="183" spans="1:5" x14ac:dyDescent="0.25">
      <c r="A183" s="68">
        <v>43951</v>
      </c>
      <c r="B183" s="69" t="s">
        <v>959</v>
      </c>
      <c r="C183" s="70" t="s">
        <v>617</v>
      </c>
      <c r="D183" s="71" t="s">
        <v>388</v>
      </c>
      <c r="E183" s="116">
        <v>60000</v>
      </c>
    </row>
    <row r="184" spans="1:5" x14ac:dyDescent="0.25">
      <c r="A184" s="72"/>
      <c r="B184" s="73" t="s">
        <v>673</v>
      </c>
      <c r="C184" s="74"/>
      <c r="D184" s="74"/>
      <c r="E184" s="117"/>
    </row>
    <row r="185" spans="1:5" x14ac:dyDescent="0.25">
      <c r="A185" s="68">
        <v>43983</v>
      </c>
      <c r="B185" s="69" t="s">
        <v>959</v>
      </c>
      <c r="C185" s="70" t="s">
        <v>617</v>
      </c>
      <c r="D185" s="71" t="s">
        <v>390</v>
      </c>
      <c r="E185" s="116">
        <v>60000</v>
      </c>
    </row>
    <row r="186" spans="1:5" x14ac:dyDescent="0.25">
      <c r="A186" s="72"/>
      <c r="B186" s="73" t="s">
        <v>673</v>
      </c>
      <c r="C186" s="74"/>
      <c r="D186" s="74"/>
      <c r="E186" s="117"/>
    </row>
    <row r="187" spans="1:5" x14ac:dyDescent="0.25">
      <c r="A187" s="68">
        <v>44013</v>
      </c>
      <c r="B187" s="69" t="s">
        <v>959</v>
      </c>
      <c r="C187" s="70" t="s">
        <v>617</v>
      </c>
      <c r="D187" s="71" t="s">
        <v>391</v>
      </c>
      <c r="E187" s="116">
        <v>30000</v>
      </c>
    </row>
    <row r="188" spans="1:5" x14ac:dyDescent="0.25">
      <c r="A188" s="72"/>
      <c r="B188" s="73" t="s">
        <v>673</v>
      </c>
      <c r="C188" s="74"/>
      <c r="D188" s="74"/>
      <c r="E188" s="117"/>
    </row>
    <row r="189" spans="1:5" x14ac:dyDescent="0.25">
      <c r="A189" s="68">
        <v>44044</v>
      </c>
      <c r="B189" s="69" t="s">
        <v>959</v>
      </c>
      <c r="C189" s="70" t="s">
        <v>617</v>
      </c>
      <c r="D189" s="71" t="s">
        <v>392</v>
      </c>
      <c r="E189" s="116">
        <v>15000</v>
      </c>
    </row>
    <row r="190" spans="1:5" x14ac:dyDescent="0.25">
      <c r="A190" s="72"/>
      <c r="B190" s="73" t="s">
        <v>967</v>
      </c>
      <c r="C190" s="74"/>
      <c r="D190" s="74"/>
      <c r="E190" s="117"/>
    </row>
    <row r="191" spans="1:5" x14ac:dyDescent="0.25">
      <c r="A191" s="68">
        <v>44075</v>
      </c>
      <c r="B191" s="69" t="s">
        <v>959</v>
      </c>
      <c r="C191" s="70" t="s">
        <v>617</v>
      </c>
      <c r="D191" s="71" t="s">
        <v>394</v>
      </c>
      <c r="E191" s="116">
        <v>15000</v>
      </c>
    </row>
    <row r="192" spans="1:5" x14ac:dyDescent="0.25">
      <c r="A192" s="72"/>
      <c r="B192" s="73" t="s">
        <v>673</v>
      </c>
      <c r="C192" s="74"/>
      <c r="D192" s="74"/>
      <c r="E192" s="117"/>
    </row>
    <row r="193" spans="1:5" x14ac:dyDescent="0.25">
      <c r="A193" s="68">
        <v>44105</v>
      </c>
      <c r="B193" s="69" t="s">
        <v>959</v>
      </c>
      <c r="C193" s="70" t="s">
        <v>617</v>
      </c>
      <c r="D193" s="71" t="s">
        <v>406</v>
      </c>
      <c r="E193" s="116">
        <v>15000</v>
      </c>
    </row>
    <row r="194" spans="1:5" x14ac:dyDescent="0.25">
      <c r="A194" s="72"/>
      <c r="B194" s="73" t="s">
        <v>560</v>
      </c>
      <c r="C194" s="74"/>
      <c r="D194" s="74"/>
      <c r="E194" s="117"/>
    </row>
    <row r="195" spans="1:5" x14ac:dyDescent="0.25">
      <c r="A195" s="68">
        <v>44136</v>
      </c>
      <c r="B195" s="69" t="s">
        <v>959</v>
      </c>
      <c r="C195" s="70" t="s">
        <v>617</v>
      </c>
      <c r="D195" s="71" t="s">
        <v>407</v>
      </c>
      <c r="E195" s="116">
        <v>15000</v>
      </c>
    </row>
    <row r="196" spans="1:5" x14ac:dyDescent="0.25">
      <c r="A196" s="72"/>
      <c r="B196" s="73" t="s">
        <v>960</v>
      </c>
      <c r="C196" s="74"/>
      <c r="D196" s="74"/>
      <c r="E196" s="117"/>
    </row>
    <row r="197" spans="1:5" x14ac:dyDescent="0.25">
      <c r="A197" s="68">
        <v>44166</v>
      </c>
      <c r="B197" s="69" t="s">
        <v>959</v>
      </c>
      <c r="C197" s="70" t="s">
        <v>617</v>
      </c>
      <c r="D197" s="71" t="s">
        <v>408</v>
      </c>
      <c r="E197" s="116">
        <v>15000</v>
      </c>
    </row>
    <row r="198" spans="1:5" x14ac:dyDescent="0.25">
      <c r="A198" s="72"/>
      <c r="B198" s="73" t="s">
        <v>673</v>
      </c>
      <c r="C198" s="74"/>
      <c r="D198" s="74"/>
      <c r="E198" s="117"/>
    </row>
    <row r="199" spans="1:5" x14ac:dyDescent="0.25">
      <c r="A199" s="68">
        <v>44197</v>
      </c>
      <c r="B199" s="69" t="s">
        <v>959</v>
      </c>
      <c r="C199" s="70" t="s">
        <v>617</v>
      </c>
      <c r="D199" s="71" t="s">
        <v>411</v>
      </c>
      <c r="E199" s="116">
        <v>15000</v>
      </c>
    </row>
    <row r="200" spans="1:5" x14ac:dyDescent="0.25">
      <c r="A200" s="72"/>
      <c r="B200" s="73" t="s">
        <v>673</v>
      </c>
      <c r="C200" s="74"/>
      <c r="D200" s="74"/>
      <c r="E200" s="117"/>
    </row>
    <row r="201" spans="1:5" x14ac:dyDescent="0.25">
      <c r="A201" s="68">
        <v>44228</v>
      </c>
      <c r="B201" s="69" t="s">
        <v>959</v>
      </c>
      <c r="C201" s="70" t="s">
        <v>617</v>
      </c>
      <c r="D201" s="71" t="s">
        <v>413</v>
      </c>
      <c r="E201" s="116">
        <v>15000</v>
      </c>
    </row>
    <row r="202" spans="1:5" x14ac:dyDescent="0.25">
      <c r="A202" s="72"/>
      <c r="B202" s="73" t="s">
        <v>968</v>
      </c>
      <c r="C202" s="74"/>
      <c r="D202" s="74"/>
      <c r="E202" s="117"/>
    </row>
    <row r="203" spans="1:5" x14ac:dyDescent="0.25">
      <c r="A203" s="68">
        <v>44256</v>
      </c>
      <c r="B203" s="69" t="s">
        <v>959</v>
      </c>
      <c r="C203" s="70" t="s">
        <v>617</v>
      </c>
      <c r="D203" s="71" t="s">
        <v>432</v>
      </c>
      <c r="E203" s="116">
        <v>15000</v>
      </c>
    </row>
    <row r="204" spans="1:5" x14ac:dyDescent="0.25">
      <c r="A204" s="72"/>
      <c r="B204" s="73" t="s">
        <v>969</v>
      </c>
      <c r="C204" s="74"/>
      <c r="D204" s="74"/>
      <c r="E204" s="117"/>
    </row>
    <row r="205" spans="1:5" x14ac:dyDescent="0.25">
      <c r="A205" s="68">
        <v>44287</v>
      </c>
      <c r="B205" s="69" t="s">
        <v>959</v>
      </c>
      <c r="C205" s="70" t="s">
        <v>617</v>
      </c>
      <c r="D205" s="71" t="s">
        <v>383</v>
      </c>
      <c r="E205" s="116">
        <v>15000</v>
      </c>
    </row>
    <row r="206" spans="1:5" x14ac:dyDescent="0.25">
      <c r="A206" s="72"/>
      <c r="B206" s="73" t="s">
        <v>970</v>
      </c>
      <c r="C206" s="74"/>
      <c r="D206" s="74"/>
      <c r="E206" s="117"/>
    </row>
    <row r="207" spans="1:5" x14ac:dyDescent="0.25">
      <c r="A207" s="68">
        <v>44317</v>
      </c>
      <c r="B207" s="69" t="s">
        <v>959</v>
      </c>
      <c r="C207" s="70" t="s">
        <v>617</v>
      </c>
      <c r="D207" s="71" t="s">
        <v>400</v>
      </c>
      <c r="E207" s="116">
        <v>15000</v>
      </c>
    </row>
    <row r="208" spans="1:5" x14ac:dyDescent="0.25">
      <c r="A208" s="72"/>
      <c r="B208" s="73" t="s">
        <v>971</v>
      </c>
      <c r="C208" s="74"/>
      <c r="D208" s="74"/>
      <c r="E208" s="117"/>
    </row>
    <row r="209" spans="1:5" x14ac:dyDescent="0.25">
      <c r="A209" s="68">
        <v>44348</v>
      </c>
      <c r="B209" s="69" t="s">
        <v>959</v>
      </c>
      <c r="C209" s="70" t="s">
        <v>617</v>
      </c>
      <c r="D209" s="71" t="s">
        <v>406</v>
      </c>
      <c r="E209" s="116">
        <v>15000</v>
      </c>
    </row>
    <row r="210" spans="1:5" x14ac:dyDescent="0.25">
      <c r="A210" s="72"/>
      <c r="B210" s="73" t="s">
        <v>972</v>
      </c>
      <c r="C210" s="74"/>
      <c r="D210" s="74"/>
      <c r="E210" s="117"/>
    </row>
    <row r="211" spans="1:5" x14ac:dyDescent="0.25">
      <c r="A211" s="68">
        <v>44378</v>
      </c>
      <c r="B211" s="69" t="s">
        <v>959</v>
      </c>
      <c r="C211" s="70" t="s">
        <v>617</v>
      </c>
      <c r="D211" s="71" t="s">
        <v>411</v>
      </c>
      <c r="E211" s="116">
        <v>15000</v>
      </c>
    </row>
    <row r="212" spans="1:5" x14ac:dyDescent="0.25">
      <c r="A212" s="72"/>
      <c r="B212" s="73" t="s">
        <v>673</v>
      </c>
      <c r="C212" s="74"/>
      <c r="D212" s="74"/>
      <c r="E212" s="117"/>
    </row>
    <row r="213" spans="1:5" x14ac:dyDescent="0.25">
      <c r="A213" s="68">
        <v>44409</v>
      </c>
      <c r="B213" s="69" t="s">
        <v>959</v>
      </c>
      <c r="C213" s="70" t="s">
        <v>617</v>
      </c>
      <c r="D213" s="71" t="s">
        <v>421</v>
      </c>
      <c r="E213" s="116">
        <v>15000</v>
      </c>
    </row>
    <row r="214" spans="1:5" x14ac:dyDescent="0.25">
      <c r="A214" s="72"/>
      <c r="B214" s="73" t="s">
        <v>973</v>
      </c>
      <c r="C214" s="74"/>
      <c r="D214" s="74"/>
      <c r="E214" s="117"/>
    </row>
    <row r="215" spans="1:5" x14ac:dyDescent="0.25">
      <c r="A215" s="68">
        <v>44440</v>
      </c>
      <c r="B215" s="69" t="s">
        <v>959</v>
      </c>
      <c r="C215" s="70" t="s">
        <v>617</v>
      </c>
      <c r="D215" s="71" t="s">
        <v>430</v>
      </c>
      <c r="E215" s="116">
        <v>15000</v>
      </c>
    </row>
    <row r="216" spans="1:5" x14ac:dyDescent="0.25">
      <c r="A216" s="72"/>
      <c r="B216" s="73" t="s">
        <v>387</v>
      </c>
      <c r="C216" s="74"/>
      <c r="D216" s="74"/>
      <c r="E216" s="117"/>
    </row>
    <row r="217" spans="1:5" x14ac:dyDescent="0.25">
      <c r="A217" s="68">
        <v>44470</v>
      </c>
      <c r="B217" s="69" t="s">
        <v>959</v>
      </c>
      <c r="C217" s="70" t="s">
        <v>617</v>
      </c>
      <c r="D217" s="71" t="s">
        <v>437</v>
      </c>
      <c r="E217" s="116">
        <v>15000</v>
      </c>
    </row>
    <row r="218" spans="1:5" x14ac:dyDescent="0.25">
      <c r="A218" s="72"/>
      <c r="B218" s="73" t="s">
        <v>974</v>
      </c>
      <c r="C218" s="74"/>
      <c r="D218" s="74"/>
      <c r="E218" s="117"/>
    </row>
    <row r="219" spans="1:5" x14ac:dyDescent="0.25">
      <c r="A219" s="68">
        <v>44501</v>
      </c>
      <c r="B219" s="69" t="s">
        <v>959</v>
      </c>
      <c r="C219" s="70" t="s">
        <v>617</v>
      </c>
      <c r="D219" s="71" t="s">
        <v>444</v>
      </c>
      <c r="E219" s="116">
        <v>15000</v>
      </c>
    </row>
    <row r="220" spans="1:5" x14ac:dyDescent="0.25">
      <c r="A220" s="72"/>
      <c r="B220" s="73" t="s">
        <v>673</v>
      </c>
      <c r="C220" s="74"/>
      <c r="D220" s="74"/>
      <c r="E220" s="117"/>
    </row>
    <row r="221" spans="1:5" x14ac:dyDescent="0.25">
      <c r="A221" s="68">
        <v>44537</v>
      </c>
      <c r="B221" s="69" t="s">
        <v>959</v>
      </c>
      <c r="C221" s="70" t="s">
        <v>617</v>
      </c>
      <c r="D221" s="71" t="s">
        <v>460</v>
      </c>
      <c r="E221" s="116">
        <v>45000</v>
      </c>
    </row>
    <row r="222" spans="1:5" x14ac:dyDescent="0.25">
      <c r="A222" s="72"/>
      <c r="B222" s="73" t="s">
        <v>975</v>
      </c>
      <c r="C222" s="74"/>
      <c r="D222" s="74"/>
      <c r="E222" s="117"/>
    </row>
    <row r="223" spans="1:5" x14ac:dyDescent="0.25">
      <c r="A223" s="68">
        <v>44562</v>
      </c>
      <c r="B223" s="69" t="s">
        <v>959</v>
      </c>
      <c r="C223" s="70" t="s">
        <v>617</v>
      </c>
      <c r="D223" s="71" t="s">
        <v>468</v>
      </c>
      <c r="E223" s="116">
        <v>45000</v>
      </c>
    </row>
    <row r="224" spans="1:5" x14ac:dyDescent="0.25">
      <c r="A224" s="72"/>
      <c r="B224" s="73" t="s">
        <v>706</v>
      </c>
      <c r="C224" s="74"/>
      <c r="D224" s="74"/>
      <c r="E224" s="117"/>
    </row>
    <row r="225" spans="1:5" x14ac:dyDescent="0.25">
      <c r="A225" s="68">
        <v>44593</v>
      </c>
      <c r="B225" s="69" t="s">
        <v>959</v>
      </c>
      <c r="C225" s="70" t="s">
        <v>617</v>
      </c>
      <c r="D225" s="71" t="s">
        <v>480</v>
      </c>
      <c r="E225" s="116">
        <v>45000</v>
      </c>
    </row>
    <row r="226" spans="1:5" x14ac:dyDescent="0.25">
      <c r="A226" s="72"/>
      <c r="B226" s="73" t="s">
        <v>673</v>
      </c>
      <c r="C226" s="74"/>
      <c r="D226" s="74"/>
      <c r="E226" s="117"/>
    </row>
    <row r="227" spans="1:5" x14ac:dyDescent="0.25">
      <c r="A227" s="68">
        <v>44651</v>
      </c>
      <c r="B227" s="69" t="s">
        <v>959</v>
      </c>
      <c r="C227" s="70" t="s">
        <v>617</v>
      </c>
      <c r="D227" s="71" t="s">
        <v>503</v>
      </c>
      <c r="E227" s="116">
        <v>45000</v>
      </c>
    </row>
    <row r="228" spans="1:5" x14ac:dyDescent="0.25">
      <c r="A228" s="72"/>
      <c r="B228" s="73" t="s">
        <v>673</v>
      </c>
      <c r="C228" s="74"/>
      <c r="D228" s="74"/>
      <c r="E228" s="117"/>
    </row>
    <row r="229" spans="1:5" x14ac:dyDescent="0.25">
      <c r="A229" s="68">
        <v>44589</v>
      </c>
      <c r="B229" s="69" t="s">
        <v>988</v>
      </c>
      <c r="C229" s="70" t="s">
        <v>359</v>
      </c>
      <c r="D229" s="71" t="s">
        <v>989</v>
      </c>
      <c r="E229" s="116">
        <v>1947000</v>
      </c>
    </row>
    <row r="230" spans="1:5" ht="24" x14ac:dyDescent="0.25">
      <c r="A230" s="72"/>
      <c r="B230" s="73" t="s">
        <v>990</v>
      </c>
      <c r="C230" s="74"/>
      <c r="D230" s="74"/>
      <c r="E230" s="117"/>
    </row>
    <row r="231" spans="1:5" x14ac:dyDescent="0.25">
      <c r="A231" s="68">
        <v>44589</v>
      </c>
      <c r="B231" s="69" t="s">
        <v>988</v>
      </c>
      <c r="C231" s="70" t="s">
        <v>359</v>
      </c>
      <c r="D231" s="71" t="s">
        <v>991</v>
      </c>
      <c r="E231" s="116">
        <v>11800</v>
      </c>
    </row>
    <row r="232" spans="1:5" x14ac:dyDescent="0.25">
      <c r="A232" s="72"/>
      <c r="B232" s="73" t="s">
        <v>992</v>
      </c>
      <c r="C232" s="74"/>
      <c r="D232" s="74"/>
      <c r="E232" s="117"/>
    </row>
    <row r="233" spans="1:5" x14ac:dyDescent="0.25">
      <c r="A233" s="68">
        <v>44614</v>
      </c>
      <c r="B233" s="69" t="s">
        <v>988</v>
      </c>
      <c r="C233" s="70" t="s">
        <v>359</v>
      </c>
      <c r="D233" s="71" t="s">
        <v>993</v>
      </c>
      <c r="E233" s="116">
        <v>501500</v>
      </c>
    </row>
    <row r="234" spans="1:5" x14ac:dyDescent="0.25">
      <c r="A234" s="72"/>
      <c r="B234" s="73" t="s">
        <v>994</v>
      </c>
      <c r="C234" s="74"/>
      <c r="D234" s="74"/>
      <c r="E234" s="117"/>
    </row>
    <row r="235" spans="1:5" x14ac:dyDescent="0.25">
      <c r="A235" s="68">
        <v>44560</v>
      </c>
      <c r="B235" s="69" t="s">
        <v>604</v>
      </c>
      <c r="C235" s="70" t="s">
        <v>359</v>
      </c>
      <c r="D235" s="71" t="s">
        <v>995</v>
      </c>
      <c r="E235" s="116">
        <v>6750</v>
      </c>
    </row>
    <row r="236" spans="1:5" x14ac:dyDescent="0.25">
      <c r="A236" s="72"/>
      <c r="B236" s="73" t="s">
        <v>996</v>
      </c>
      <c r="C236" s="74"/>
      <c r="D236" s="74"/>
      <c r="E236" s="117"/>
    </row>
    <row r="237" spans="1:5" x14ac:dyDescent="0.25">
      <c r="A237" s="68">
        <v>44585</v>
      </c>
      <c r="B237" s="69" t="s">
        <v>604</v>
      </c>
      <c r="C237" s="70" t="s">
        <v>359</v>
      </c>
      <c r="D237" s="71" t="s">
        <v>997</v>
      </c>
      <c r="E237" s="116">
        <v>465011.8</v>
      </c>
    </row>
    <row r="238" spans="1:5" ht="24" x14ac:dyDescent="0.25">
      <c r="A238" s="72"/>
      <c r="B238" s="73" t="s">
        <v>998</v>
      </c>
      <c r="C238" s="74"/>
      <c r="D238" s="74"/>
      <c r="E238" s="117"/>
    </row>
    <row r="239" spans="1:5" x14ac:dyDescent="0.25">
      <c r="A239" s="68">
        <v>44588</v>
      </c>
      <c r="B239" s="69" t="s">
        <v>604</v>
      </c>
      <c r="C239" s="70" t="s">
        <v>359</v>
      </c>
      <c r="D239" s="71" t="s">
        <v>999</v>
      </c>
      <c r="E239" s="116">
        <v>1925000</v>
      </c>
    </row>
    <row r="240" spans="1:5" x14ac:dyDescent="0.25">
      <c r="A240" s="72"/>
      <c r="B240" s="73" t="s">
        <v>1000</v>
      </c>
      <c r="C240" s="74"/>
      <c r="D240" s="74"/>
      <c r="E240" s="117"/>
    </row>
    <row r="241" spans="1:5" x14ac:dyDescent="0.25">
      <c r="A241" s="68">
        <v>44588</v>
      </c>
      <c r="B241" s="69" t="s">
        <v>604</v>
      </c>
      <c r="C241" s="70" t="s">
        <v>359</v>
      </c>
      <c r="D241" s="71" t="s">
        <v>1001</v>
      </c>
      <c r="E241" s="116">
        <v>25960</v>
      </c>
    </row>
    <row r="242" spans="1:5" ht="24" x14ac:dyDescent="0.25">
      <c r="A242" s="72"/>
      <c r="B242" s="73" t="s">
        <v>1002</v>
      </c>
      <c r="C242" s="74"/>
      <c r="D242" s="74"/>
      <c r="E242" s="117"/>
    </row>
    <row r="243" spans="1:5" x14ac:dyDescent="0.25">
      <c r="A243" s="68">
        <v>44589</v>
      </c>
      <c r="B243" s="69" t="s">
        <v>988</v>
      </c>
      <c r="C243" s="70" t="s">
        <v>359</v>
      </c>
      <c r="D243" s="71" t="s">
        <v>1003</v>
      </c>
      <c r="E243" s="116">
        <v>472</v>
      </c>
    </row>
    <row r="244" spans="1:5" ht="24" x14ac:dyDescent="0.25">
      <c r="A244" s="72"/>
      <c r="B244" s="73" t="s">
        <v>1004</v>
      </c>
      <c r="C244" s="74"/>
      <c r="D244" s="74"/>
      <c r="E244" s="117"/>
    </row>
    <row r="245" spans="1:5" x14ac:dyDescent="0.25">
      <c r="A245" s="68">
        <v>44589</v>
      </c>
      <c r="B245" s="69" t="s">
        <v>988</v>
      </c>
      <c r="C245" s="70" t="s">
        <v>359</v>
      </c>
      <c r="D245" s="71" t="s">
        <v>1005</v>
      </c>
      <c r="E245" s="116">
        <v>25960</v>
      </c>
    </row>
    <row r="246" spans="1:5" x14ac:dyDescent="0.25">
      <c r="A246" s="72"/>
      <c r="B246" s="73" t="s">
        <v>1006</v>
      </c>
      <c r="C246" s="74"/>
      <c r="D246" s="74"/>
      <c r="E246" s="117"/>
    </row>
    <row r="247" spans="1:5" x14ac:dyDescent="0.25">
      <c r="A247" s="46">
        <v>44289</v>
      </c>
      <c r="B247" s="47" t="s">
        <v>1029</v>
      </c>
      <c r="C247" s="104" t="s">
        <v>359</v>
      </c>
      <c r="D247" s="105" t="s">
        <v>391</v>
      </c>
      <c r="E247" s="57">
        <v>100</v>
      </c>
    </row>
    <row r="248" spans="1:5" x14ac:dyDescent="0.25">
      <c r="A248" s="46">
        <v>44291</v>
      </c>
      <c r="B248" s="47" t="s">
        <v>1029</v>
      </c>
      <c r="C248" s="104" t="s">
        <v>359</v>
      </c>
      <c r="D248" s="105" t="s">
        <v>392</v>
      </c>
      <c r="E248" s="57">
        <v>300</v>
      </c>
    </row>
    <row r="249" spans="1:5" x14ac:dyDescent="0.25">
      <c r="A249" s="46">
        <v>44293</v>
      </c>
      <c r="B249" s="47" t="s">
        <v>604</v>
      </c>
      <c r="C249" s="104" t="s">
        <v>359</v>
      </c>
      <c r="D249" s="105" t="s">
        <v>409</v>
      </c>
      <c r="E249" s="57">
        <v>64613</v>
      </c>
    </row>
    <row r="250" spans="1:5" x14ac:dyDescent="0.25">
      <c r="A250" s="46">
        <v>44316</v>
      </c>
      <c r="B250" s="47" t="s">
        <v>1029</v>
      </c>
      <c r="C250" s="104" t="s">
        <v>359</v>
      </c>
      <c r="D250" s="105" t="s">
        <v>465</v>
      </c>
      <c r="E250" s="57">
        <v>300</v>
      </c>
    </row>
    <row r="251" spans="1:5" x14ac:dyDescent="0.25">
      <c r="A251" s="46">
        <v>44323</v>
      </c>
      <c r="B251" s="47" t="s">
        <v>1029</v>
      </c>
      <c r="C251" s="104" t="s">
        <v>359</v>
      </c>
      <c r="D251" s="105" t="s">
        <v>478</v>
      </c>
      <c r="E251" s="57">
        <v>2700</v>
      </c>
    </row>
    <row r="252" spans="1:5" x14ac:dyDescent="0.25">
      <c r="A252" s="46">
        <v>44324</v>
      </c>
      <c r="B252" s="47" t="s">
        <v>1029</v>
      </c>
      <c r="C252" s="104" t="s">
        <v>359</v>
      </c>
      <c r="D252" s="105" t="s">
        <v>479</v>
      </c>
      <c r="E252" s="57">
        <v>5010</v>
      </c>
    </row>
    <row r="253" spans="1:5" x14ac:dyDescent="0.25">
      <c r="A253" s="46">
        <v>44330</v>
      </c>
      <c r="B253" s="47" t="s">
        <v>1029</v>
      </c>
      <c r="C253" s="104" t="s">
        <v>359</v>
      </c>
      <c r="D253" s="105" t="s">
        <v>485</v>
      </c>
      <c r="E253" s="57">
        <v>400</v>
      </c>
    </row>
    <row r="254" spans="1:5" x14ac:dyDescent="0.25">
      <c r="A254" s="46">
        <v>44332</v>
      </c>
      <c r="B254" s="47" t="s">
        <v>1029</v>
      </c>
      <c r="C254" s="104" t="s">
        <v>359</v>
      </c>
      <c r="D254" s="105" t="s">
        <v>486</v>
      </c>
      <c r="E254" s="57">
        <v>2170</v>
      </c>
    </row>
    <row r="255" spans="1:5" x14ac:dyDescent="0.25">
      <c r="A255" s="46">
        <v>44332</v>
      </c>
      <c r="B255" s="47" t="s">
        <v>1029</v>
      </c>
      <c r="C255" s="104" t="s">
        <v>359</v>
      </c>
      <c r="D255" s="105" t="s">
        <v>487</v>
      </c>
      <c r="E255" s="57">
        <v>2399</v>
      </c>
    </row>
    <row r="256" spans="1:5" x14ac:dyDescent="0.25">
      <c r="A256" s="46">
        <v>44338</v>
      </c>
      <c r="B256" s="47" t="s">
        <v>1029</v>
      </c>
      <c r="C256" s="104" t="s">
        <v>359</v>
      </c>
      <c r="D256" s="105" t="s">
        <v>493</v>
      </c>
      <c r="E256" s="57">
        <v>2500</v>
      </c>
    </row>
    <row r="257" spans="1:5" x14ac:dyDescent="0.25">
      <c r="A257" s="46">
        <v>44343</v>
      </c>
      <c r="B257" s="47" t="s">
        <v>1029</v>
      </c>
      <c r="C257" s="104" t="s">
        <v>359</v>
      </c>
      <c r="D257" s="105" t="s">
        <v>500</v>
      </c>
      <c r="E257" s="57">
        <v>2599</v>
      </c>
    </row>
    <row r="258" spans="1:5" x14ac:dyDescent="0.25">
      <c r="A258" s="46">
        <v>44344</v>
      </c>
      <c r="B258" s="47" t="s">
        <v>1029</v>
      </c>
      <c r="C258" s="104" t="s">
        <v>359</v>
      </c>
      <c r="D258" s="105" t="s">
        <v>502</v>
      </c>
      <c r="E258" s="57">
        <v>400</v>
      </c>
    </row>
    <row r="259" spans="1:5" x14ac:dyDescent="0.25">
      <c r="A259" s="46">
        <v>44345</v>
      </c>
      <c r="B259" s="47" t="s">
        <v>1029</v>
      </c>
      <c r="C259" s="104" t="s">
        <v>359</v>
      </c>
      <c r="D259" s="105" t="s">
        <v>503</v>
      </c>
      <c r="E259" s="57">
        <v>3400</v>
      </c>
    </row>
    <row r="260" spans="1:5" x14ac:dyDescent="0.25">
      <c r="A260" s="46">
        <v>44353</v>
      </c>
      <c r="B260" s="47" t="s">
        <v>1029</v>
      </c>
      <c r="C260" s="104" t="s">
        <v>359</v>
      </c>
      <c r="D260" s="105" t="s">
        <v>518</v>
      </c>
      <c r="E260" s="57">
        <v>3819</v>
      </c>
    </row>
    <row r="261" spans="1:5" x14ac:dyDescent="0.25">
      <c r="A261" s="46">
        <v>44354</v>
      </c>
      <c r="B261" s="47" t="s">
        <v>1029</v>
      </c>
      <c r="C261" s="104" t="s">
        <v>359</v>
      </c>
      <c r="D261" s="105" t="s">
        <v>523</v>
      </c>
      <c r="E261" s="57">
        <v>3300</v>
      </c>
    </row>
    <row r="262" spans="1:5" x14ac:dyDescent="0.25">
      <c r="A262" s="46">
        <v>44357</v>
      </c>
      <c r="B262" s="47" t="s">
        <v>1029</v>
      </c>
      <c r="C262" s="104" t="s">
        <v>359</v>
      </c>
      <c r="D262" s="105" t="s">
        <v>534</v>
      </c>
      <c r="E262" s="57">
        <v>300</v>
      </c>
    </row>
    <row r="263" spans="1:5" x14ac:dyDescent="0.25">
      <c r="A263" s="46">
        <v>44364</v>
      </c>
      <c r="B263" s="47" t="s">
        <v>1029</v>
      </c>
      <c r="C263" s="104" t="s">
        <v>359</v>
      </c>
      <c r="D263" s="105" t="s">
        <v>1030</v>
      </c>
      <c r="E263" s="57">
        <v>3000</v>
      </c>
    </row>
    <row r="264" spans="1:5" x14ac:dyDescent="0.25">
      <c r="A264" s="46">
        <v>44369</v>
      </c>
      <c r="B264" s="47" t="s">
        <v>1029</v>
      </c>
      <c r="C264" s="104" t="s">
        <v>359</v>
      </c>
      <c r="D264" s="105" t="s">
        <v>1031</v>
      </c>
      <c r="E264" s="57">
        <v>3659</v>
      </c>
    </row>
    <row r="265" spans="1:5" x14ac:dyDescent="0.25">
      <c r="A265" s="46">
        <v>44371</v>
      </c>
      <c r="B265" s="47" t="s">
        <v>604</v>
      </c>
      <c r="C265" s="104" t="s">
        <v>359</v>
      </c>
      <c r="D265" s="105" t="s">
        <v>1032</v>
      </c>
      <c r="E265" s="57">
        <v>400</v>
      </c>
    </row>
    <row r="266" spans="1:5" x14ac:dyDescent="0.25">
      <c r="A266" s="46">
        <v>44371</v>
      </c>
      <c r="B266" s="47" t="s">
        <v>604</v>
      </c>
      <c r="C266" s="104" t="s">
        <v>359</v>
      </c>
      <c r="D266" s="105" t="s">
        <v>1033</v>
      </c>
      <c r="E266" s="57">
        <v>1600</v>
      </c>
    </row>
    <row r="267" spans="1:5" x14ac:dyDescent="0.25">
      <c r="A267" s="46">
        <v>44371</v>
      </c>
      <c r="B267" s="47" t="s">
        <v>1029</v>
      </c>
      <c r="C267" s="104" t="s">
        <v>359</v>
      </c>
      <c r="D267" s="105" t="s">
        <v>1034</v>
      </c>
      <c r="E267" s="57">
        <v>300</v>
      </c>
    </row>
    <row r="268" spans="1:5" x14ac:dyDescent="0.25">
      <c r="A268" s="46">
        <v>44378</v>
      </c>
      <c r="B268" s="47" t="s">
        <v>1029</v>
      </c>
      <c r="C268" s="104" t="s">
        <v>359</v>
      </c>
      <c r="D268" s="105" t="s">
        <v>1035</v>
      </c>
      <c r="E268" s="57">
        <v>4000</v>
      </c>
    </row>
    <row r="269" spans="1:5" x14ac:dyDescent="0.25">
      <c r="A269" s="46">
        <v>44378</v>
      </c>
      <c r="B269" s="47" t="s">
        <v>1029</v>
      </c>
      <c r="C269" s="104" t="s">
        <v>359</v>
      </c>
      <c r="D269" s="105" t="s">
        <v>1036</v>
      </c>
      <c r="E269" s="57">
        <v>300</v>
      </c>
    </row>
    <row r="270" spans="1:5" x14ac:dyDescent="0.25">
      <c r="A270" s="46">
        <v>44380</v>
      </c>
      <c r="B270" s="47" t="s">
        <v>783</v>
      </c>
      <c r="C270" s="104" t="s">
        <v>359</v>
      </c>
      <c r="D270" s="105" t="s">
        <v>1037</v>
      </c>
      <c r="E270" s="57">
        <v>29861</v>
      </c>
    </row>
    <row r="271" spans="1:5" x14ac:dyDescent="0.25">
      <c r="A271" s="46">
        <v>44382</v>
      </c>
      <c r="B271" s="47" t="s">
        <v>1029</v>
      </c>
      <c r="C271" s="104" t="s">
        <v>359</v>
      </c>
      <c r="D271" s="105" t="s">
        <v>1038</v>
      </c>
      <c r="E271" s="57">
        <v>3000</v>
      </c>
    </row>
    <row r="272" spans="1:5" x14ac:dyDescent="0.25">
      <c r="A272" s="46">
        <v>44384</v>
      </c>
      <c r="B272" s="47" t="s">
        <v>604</v>
      </c>
      <c r="C272" s="104" t="s">
        <v>359</v>
      </c>
      <c r="D272" s="105" t="s">
        <v>1039</v>
      </c>
      <c r="E272" s="57">
        <v>21258.880000000001</v>
      </c>
    </row>
    <row r="273" spans="1:5" x14ac:dyDescent="0.25">
      <c r="A273" s="46">
        <v>44386</v>
      </c>
      <c r="B273" s="47" t="s">
        <v>1029</v>
      </c>
      <c r="C273" s="104" t="s">
        <v>359</v>
      </c>
      <c r="D273" s="105" t="s">
        <v>792</v>
      </c>
      <c r="E273" s="57">
        <v>4000</v>
      </c>
    </row>
    <row r="274" spans="1:5" x14ac:dyDescent="0.25">
      <c r="A274" s="46">
        <v>44386</v>
      </c>
      <c r="B274" s="47" t="s">
        <v>1029</v>
      </c>
      <c r="C274" s="104" t="s">
        <v>359</v>
      </c>
      <c r="D274" s="105" t="s">
        <v>1040</v>
      </c>
      <c r="E274" s="57">
        <v>300</v>
      </c>
    </row>
    <row r="275" spans="1:5" x14ac:dyDescent="0.25">
      <c r="A275" s="46">
        <v>44386</v>
      </c>
      <c r="B275" s="47" t="s">
        <v>1029</v>
      </c>
      <c r="C275" s="104" t="s">
        <v>359</v>
      </c>
      <c r="D275" s="105" t="s">
        <v>1041</v>
      </c>
      <c r="E275" s="57">
        <v>210</v>
      </c>
    </row>
    <row r="276" spans="1:5" x14ac:dyDescent="0.25">
      <c r="A276" s="46">
        <v>44390</v>
      </c>
      <c r="B276" s="47" t="s">
        <v>1029</v>
      </c>
      <c r="C276" s="104" t="s">
        <v>359</v>
      </c>
      <c r="D276" s="105" t="s">
        <v>1042</v>
      </c>
      <c r="E276" s="57">
        <v>4500</v>
      </c>
    </row>
    <row r="277" spans="1:5" x14ac:dyDescent="0.25">
      <c r="A277" s="46">
        <v>44390</v>
      </c>
      <c r="B277" s="47" t="s">
        <v>1029</v>
      </c>
      <c r="C277" s="104" t="s">
        <v>359</v>
      </c>
      <c r="D277" s="105" t="s">
        <v>1043</v>
      </c>
      <c r="E277" s="57">
        <v>1300</v>
      </c>
    </row>
    <row r="278" spans="1:5" x14ac:dyDescent="0.25">
      <c r="A278" s="46">
        <v>44390</v>
      </c>
      <c r="B278" s="47" t="s">
        <v>1029</v>
      </c>
      <c r="C278" s="104" t="s">
        <v>359</v>
      </c>
      <c r="D278" s="105" t="s">
        <v>1044</v>
      </c>
      <c r="E278" s="57">
        <v>2300</v>
      </c>
    </row>
    <row r="279" spans="1:5" x14ac:dyDescent="0.25">
      <c r="A279" s="46">
        <v>44391</v>
      </c>
      <c r="B279" s="47" t="s">
        <v>1029</v>
      </c>
      <c r="C279" s="104" t="s">
        <v>359</v>
      </c>
      <c r="D279" s="105" t="s">
        <v>1045</v>
      </c>
      <c r="E279" s="57">
        <v>3250</v>
      </c>
    </row>
    <row r="280" spans="1:5" x14ac:dyDescent="0.25">
      <c r="A280" s="46">
        <v>44391</v>
      </c>
      <c r="B280" s="47" t="s">
        <v>1029</v>
      </c>
      <c r="C280" s="104" t="s">
        <v>359</v>
      </c>
      <c r="D280" s="105" t="s">
        <v>1046</v>
      </c>
      <c r="E280" s="57">
        <v>400</v>
      </c>
    </row>
    <row r="281" spans="1:5" x14ac:dyDescent="0.25">
      <c r="A281" s="46">
        <v>44398</v>
      </c>
      <c r="B281" s="47" t="s">
        <v>1029</v>
      </c>
      <c r="C281" s="104" t="s">
        <v>359</v>
      </c>
      <c r="D281" s="105" t="s">
        <v>1047</v>
      </c>
      <c r="E281" s="57">
        <v>2500</v>
      </c>
    </row>
    <row r="282" spans="1:5" x14ac:dyDescent="0.25">
      <c r="A282" s="46">
        <v>44398</v>
      </c>
      <c r="B282" s="47" t="s">
        <v>1029</v>
      </c>
      <c r="C282" s="104" t="s">
        <v>359</v>
      </c>
      <c r="D282" s="105" t="s">
        <v>1048</v>
      </c>
      <c r="E282" s="57">
        <v>400</v>
      </c>
    </row>
    <row r="283" spans="1:5" x14ac:dyDescent="0.25">
      <c r="A283" s="46">
        <v>44403</v>
      </c>
      <c r="B283" s="47" t="s">
        <v>1029</v>
      </c>
      <c r="C283" s="104" t="s">
        <v>359</v>
      </c>
      <c r="D283" s="105" t="s">
        <v>1049</v>
      </c>
      <c r="E283" s="57">
        <v>4560</v>
      </c>
    </row>
    <row r="284" spans="1:5" x14ac:dyDescent="0.25">
      <c r="A284" s="46">
        <v>44405</v>
      </c>
      <c r="B284" s="47" t="s">
        <v>1029</v>
      </c>
      <c r="C284" s="104" t="s">
        <v>359</v>
      </c>
      <c r="D284" s="105" t="s">
        <v>1050</v>
      </c>
      <c r="E284" s="57">
        <v>503</v>
      </c>
    </row>
    <row r="285" spans="1:5" x14ac:dyDescent="0.25">
      <c r="A285" s="46">
        <v>44405</v>
      </c>
      <c r="B285" s="47" t="s">
        <v>1029</v>
      </c>
      <c r="C285" s="104" t="s">
        <v>359</v>
      </c>
      <c r="D285" s="105" t="s">
        <v>1051</v>
      </c>
      <c r="E285" s="57">
        <v>400</v>
      </c>
    </row>
    <row r="286" spans="1:5" x14ac:dyDescent="0.25">
      <c r="A286" s="46">
        <v>44407</v>
      </c>
      <c r="B286" s="47" t="s">
        <v>1029</v>
      </c>
      <c r="C286" s="104" t="s">
        <v>359</v>
      </c>
      <c r="D286" s="105" t="s">
        <v>1052</v>
      </c>
      <c r="E286" s="57">
        <v>3299</v>
      </c>
    </row>
    <row r="287" spans="1:5" x14ac:dyDescent="0.25">
      <c r="A287" s="46">
        <v>44410</v>
      </c>
      <c r="B287" s="47" t="s">
        <v>1029</v>
      </c>
      <c r="C287" s="104" t="s">
        <v>359</v>
      </c>
      <c r="D287" s="105" t="s">
        <v>1053</v>
      </c>
      <c r="E287" s="57">
        <v>1995</v>
      </c>
    </row>
    <row r="288" spans="1:5" x14ac:dyDescent="0.25">
      <c r="A288" s="46">
        <v>44412</v>
      </c>
      <c r="B288" s="47" t="s">
        <v>1029</v>
      </c>
      <c r="C288" s="104" t="s">
        <v>359</v>
      </c>
      <c r="D288" s="105" t="s">
        <v>1054</v>
      </c>
      <c r="E288" s="57">
        <v>400</v>
      </c>
    </row>
    <row r="289" spans="1:5" x14ac:dyDescent="0.25">
      <c r="A289" s="46">
        <v>44413</v>
      </c>
      <c r="B289" s="47" t="s">
        <v>1029</v>
      </c>
      <c r="C289" s="104" t="s">
        <v>359</v>
      </c>
      <c r="D289" s="105" t="s">
        <v>611</v>
      </c>
      <c r="E289" s="57">
        <v>3300</v>
      </c>
    </row>
    <row r="290" spans="1:5" x14ac:dyDescent="0.25">
      <c r="A290" s="46">
        <v>44413</v>
      </c>
      <c r="B290" s="47" t="s">
        <v>1029</v>
      </c>
      <c r="C290" s="104" t="s">
        <v>359</v>
      </c>
      <c r="D290" s="105" t="s">
        <v>922</v>
      </c>
      <c r="E290" s="57">
        <v>1500</v>
      </c>
    </row>
    <row r="291" spans="1:5" x14ac:dyDescent="0.25">
      <c r="A291" s="46">
        <v>44415</v>
      </c>
      <c r="B291" s="47" t="s">
        <v>1029</v>
      </c>
      <c r="C291" s="104" t="s">
        <v>359</v>
      </c>
      <c r="D291" s="105" t="s">
        <v>1055</v>
      </c>
      <c r="E291" s="57">
        <v>3700</v>
      </c>
    </row>
    <row r="292" spans="1:5" x14ac:dyDescent="0.25">
      <c r="A292" s="46">
        <v>44419</v>
      </c>
      <c r="B292" s="47" t="s">
        <v>1029</v>
      </c>
      <c r="C292" s="104" t="s">
        <v>359</v>
      </c>
      <c r="D292" s="105" t="s">
        <v>1056</v>
      </c>
      <c r="E292" s="57">
        <v>400</v>
      </c>
    </row>
    <row r="293" spans="1:5" x14ac:dyDescent="0.25">
      <c r="A293" s="46">
        <v>44420</v>
      </c>
      <c r="B293" s="47" t="s">
        <v>1029</v>
      </c>
      <c r="C293" s="104" t="s">
        <v>359</v>
      </c>
      <c r="D293" s="105" t="s">
        <v>1057</v>
      </c>
      <c r="E293" s="57">
        <v>4600</v>
      </c>
    </row>
    <row r="294" spans="1:5" x14ac:dyDescent="0.25">
      <c r="A294" s="46">
        <v>44422</v>
      </c>
      <c r="B294" s="47" t="s">
        <v>604</v>
      </c>
      <c r="C294" s="104" t="s">
        <v>359</v>
      </c>
      <c r="D294" s="105" t="s">
        <v>1058</v>
      </c>
      <c r="E294" s="57">
        <v>44055.5</v>
      </c>
    </row>
    <row r="295" spans="1:5" x14ac:dyDescent="0.25">
      <c r="A295" s="46">
        <v>44425</v>
      </c>
      <c r="B295" s="47" t="s">
        <v>1029</v>
      </c>
      <c r="C295" s="104" t="s">
        <v>359</v>
      </c>
      <c r="D295" s="105" t="s">
        <v>1059</v>
      </c>
      <c r="E295" s="57">
        <v>3000</v>
      </c>
    </row>
    <row r="296" spans="1:5" x14ac:dyDescent="0.25">
      <c r="A296" s="46">
        <v>44427</v>
      </c>
      <c r="B296" s="47" t="s">
        <v>1029</v>
      </c>
      <c r="C296" s="104" t="s">
        <v>359</v>
      </c>
      <c r="D296" s="105" t="s">
        <v>1060</v>
      </c>
      <c r="E296" s="57">
        <v>3400</v>
      </c>
    </row>
    <row r="297" spans="1:5" x14ac:dyDescent="0.25">
      <c r="A297" s="46">
        <v>44428</v>
      </c>
      <c r="B297" s="47" t="s">
        <v>1029</v>
      </c>
      <c r="C297" s="104" t="s">
        <v>359</v>
      </c>
      <c r="D297" s="105" t="s">
        <v>856</v>
      </c>
      <c r="E297" s="57">
        <v>3300</v>
      </c>
    </row>
    <row r="298" spans="1:5" x14ac:dyDescent="0.25">
      <c r="A298" s="46">
        <v>44431</v>
      </c>
      <c r="B298" s="47" t="s">
        <v>1029</v>
      </c>
      <c r="C298" s="104" t="s">
        <v>359</v>
      </c>
      <c r="D298" s="105" t="s">
        <v>858</v>
      </c>
      <c r="E298" s="57">
        <v>4340</v>
      </c>
    </row>
    <row r="299" spans="1:5" x14ac:dyDescent="0.25">
      <c r="A299" s="46">
        <v>44434</v>
      </c>
      <c r="B299" s="47" t="s">
        <v>1029</v>
      </c>
      <c r="C299" s="104" t="s">
        <v>359</v>
      </c>
      <c r="D299" s="105" t="s">
        <v>1061</v>
      </c>
      <c r="E299" s="57">
        <v>3000</v>
      </c>
    </row>
    <row r="300" spans="1:5" x14ac:dyDescent="0.25">
      <c r="A300" s="46">
        <v>44438</v>
      </c>
      <c r="B300" s="47" t="s">
        <v>1029</v>
      </c>
      <c r="C300" s="104" t="s">
        <v>359</v>
      </c>
      <c r="D300" s="105" t="s">
        <v>1062</v>
      </c>
      <c r="E300" s="57">
        <v>2800</v>
      </c>
    </row>
    <row r="301" spans="1:5" x14ac:dyDescent="0.25">
      <c r="A301" s="46">
        <v>44439</v>
      </c>
      <c r="B301" s="47" t="s">
        <v>1029</v>
      </c>
      <c r="C301" s="104" t="s">
        <v>359</v>
      </c>
      <c r="D301" s="105" t="s">
        <v>1063</v>
      </c>
      <c r="E301" s="57">
        <v>3000</v>
      </c>
    </row>
    <row r="302" spans="1:5" x14ac:dyDescent="0.25">
      <c r="A302" s="46">
        <v>44441</v>
      </c>
      <c r="B302" s="47" t="s">
        <v>1029</v>
      </c>
      <c r="C302" s="104" t="s">
        <v>359</v>
      </c>
      <c r="D302" s="105" t="s">
        <v>1064</v>
      </c>
      <c r="E302" s="57">
        <v>400</v>
      </c>
    </row>
    <row r="303" spans="1:5" x14ac:dyDescent="0.25">
      <c r="A303" s="46">
        <v>44444</v>
      </c>
      <c r="B303" s="47" t="s">
        <v>1029</v>
      </c>
      <c r="C303" s="104" t="s">
        <v>359</v>
      </c>
      <c r="D303" s="105" t="s">
        <v>1065</v>
      </c>
      <c r="E303" s="57">
        <v>1500</v>
      </c>
    </row>
    <row r="304" spans="1:5" x14ac:dyDescent="0.25">
      <c r="A304" s="46">
        <v>44449</v>
      </c>
      <c r="B304" s="47" t="s">
        <v>1029</v>
      </c>
      <c r="C304" s="104" t="s">
        <v>359</v>
      </c>
      <c r="D304" s="105" t="s">
        <v>1066</v>
      </c>
      <c r="E304" s="57">
        <v>400</v>
      </c>
    </row>
    <row r="305" spans="1:5" x14ac:dyDescent="0.25">
      <c r="A305" s="46">
        <v>44455</v>
      </c>
      <c r="B305" s="47" t="s">
        <v>1029</v>
      </c>
      <c r="C305" s="104" t="s">
        <v>359</v>
      </c>
      <c r="D305" s="105" t="s">
        <v>1067</v>
      </c>
      <c r="E305" s="57">
        <v>400</v>
      </c>
    </row>
    <row r="306" spans="1:5" x14ac:dyDescent="0.25">
      <c r="A306" s="46">
        <v>44456</v>
      </c>
      <c r="B306" s="47" t="s">
        <v>604</v>
      </c>
      <c r="C306" s="104" t="s">
        <v>359</v>
      </c>
      <c r="D306" s="105" t="s">
        <v>1068</v>
      </c>
      <c r="E306" s="57">
        <v>107450</v>
      </c>
    </row>
    <row r="307" spans="1:5" x14ac:dyDescent="0.25">
      <c r="A307" s="46">
        <v>44459</v>
      </c>
      <c r="B307" s="47" t="s">
        <v>1029</v>
      </c>
      <c r="C307" s="104" t="s">
        <v>359</v>
      </c>
      <c r="D307" s="105" t="s">
        <v>1069</v>
      </c>
      <c r="E307" s="57">
        <v>400</v>
      </c>
    </row>
    <row r="308" spans="1:5" x14ac:dyDescent="0.25">
      <c r="A308" s="46">
        <v>44460</v>
      </c>
      <c r="B308" s="47" t="s">
        <v>1029</v>
      </c>
      <c r="C308" s="104" t="s">
        <v>359</v>
      </c>
      <c r="D308" s="105" t="s">
        <v>1070</v>
      </c>
      <c r="E308" s="57">
        <v>4400</v>
      </c>
    </row>
    <row r="309" spans="1:5" x14ac:dyDescent="0.25">
      <c r="A309" s="46">
        <v>44461</v>
      </c>
      <c r="B309" s="47" t="s">
        <v>1029</v>
      </c>
      <c r="C309" s="104" t="s">
        <v>359</v>
      </c>
      <c r="D309" s="105" t="s">
        <v>1071</v>
      </c>
      <c r="E309" s="57">
        <v>5500</v>
      </c>
    </row>
    <row r="310" spans="1:5" x14ac:dyDescent="0.25">
      <c r="A310" s="46">
        <v>44463</v>
      </c>
      <c r="B310" s="47" t="s">
        <v>1029</v>
      </c>
      <c r="C310" s="104" t="s">
        <v>359</v>
      </c>
      <c r="D310" s="105" t="s">
        <v>882</v>
      </c>
      <c r="E310" s="57">
        <v>3500</v>
      </c>
    </row>
    <row r="311" spans="1:5" x14ac:dyDescent="0.25">
      <c r="A311" s="46">
        <v>44467</v>
      </c>
      <c r="B311" s="47" t="s">
        <v>1029</v>
      </c>
      <c r="C311" s="104" t="s">
        <v>359</v>
      </c>
      <c r="D311" s="105" t="s">
        <v>1072</v>
      </c>
      <c r="E311" s="57">
        <v>300</v>
      </c>
    </row>
    <row r="312" spans="1:5" x14ac:dyDescent="0.25">
      <c r="A312" s="46">
        <v>44468</v>
      </c>
      <c r="B312" s="47" t="s">
        <v>1029</v>
      </c>
      <c r="C312" s="104" t="s">
        <v>359</v>
      </c>
      <c r="D312" s="105" t="s">
        <v>1073</v>
      </c>
      <c r="E312" s="57">
        <v>3999</v>
      </c>
    </row>
    <row r="313" spans="1:5" x14ac:dyDescent="0.25">
      <c r="A313" s="46">
        <v>44471</v>
      </c>
      <c r="B313" s="47" t="s">
        <v>1029</v>
      </c>
      <c r="C313" s="104" t="s">
        <v>359</v>
      </c>
      <c r="D313" s="105" t="s">
        <v>1074</v>
      </c>
      <c r="E313" s="57">
        <v>2400</v>
      </c>
    </row>
    <row r="314" spans="1:5" x14ac:dyDescent="0.25">
      <c r="A314" s="46">
        <v>44473</v>
      </c>
      <c r="B314" s="47" t="s">
        <v>1029</v>
      </c>
      <c r="C314" s="104" t="s">
        <v>359</v>
      </c>
      <c r="D314" s="105" t="s">
        <v>1075</v>
      </c>
      <c r="E314" s="57">
        <v>220</v>
      </c>
    </row>
    <row r="315" spans="1:5" x14ac:dyDescent="0.25">
      <c r="A315" s="46">
        <v>44474</v>
      </c>
      <c r="B315" s="47" t="s">
        <v>1029</v>
      </c>
      <c r="C315" s="104" t="s">
        <v>359</v>
      </c>
      <c r="D315" s="105" t="s">
        <v>1076</v>
      </c>
      <c r="E315" s="57">
        <v>300</v>
      </c>
    </row>
    <row r="316" spans="1:5" x14ac:dyDescent="0.25">
      <c r="A316" s="46">
        <v>44474</v>
      </c>
      <c r="B316" s="47" t="s">
        <v>1029</v>
      </c>
      <c r="C316" s="104" t="s">
        <v>359</v>
      </c>
      <c r="D316" s="105" t="s">
        <v>1077</v>
      </c>
      <c r="E316" s="57">
        <v>1000</v>
      </c>
    </row>
    <row r="317" spans="1:5" x14ac:dyDescent="0.25">
      <c r="A317" s="46">
        <v>44475</v>
      </c>
      <c r="B317" s="47" t="s">
        <v>1029</v>
      </c>
      <c r="C317" s="104" t="s">
        <v>359</v>
      </c>
      <c r="D317" s="105" t="s">
        <v>1078</v>
      </c>
      <c r="E317" s="57">
        <v>3400</v>
      </c>
    </row>
    <row r="318" spans="1:5" x14ac:dyDescent="0.25">
      <c r="A318" s="46">
        <v>44476</v>
      </c>
      <c r="B318" s="47" t="s">
        <v>1029</v>
      </c>
      <c r="C318" s="104" t="s">
        <v>359</v>
      </c>
      <c r="D318" s="105" t="s">
        <v>1079</v>
      </c>
      <c r="E318" s="57">
        <v>3860</v>
      </c>
    </row>
    <row r="319" spans="1:5" x14ac:dyDescent="0.25">
      <c r="A319" s="46">
        <v>44479</v>
      </c>
      <c r="B319" s="47" t="s">
        <v>1029</v>
      </c>
      <c r="C319" s="104" t="s">
        <v>359</v>
      </c>
      <c r="D319" s="105" t="s">
        <v>1080</v>
      </c>
      <c r="E319" s="57">
        <v>300</v>
      </c>
    </row>
    <row r="320" spans="1:5" x14ac:dyDescent="0.25">
      <c r="A320" s="46">
        <v>44482</v>
      </c>
      <c r="B320" s="47" t="s">
        <v>1029</v>
      </c>
      <c r="C320" s="104" t="s">
        <v>359</v>
      </c>
      <c r="D320" s="105" t="s">
        <v>1081</v>
      </c>
      <c r="E320" s="57">
        <v>300</v>
      </c>
    </row>
    <row r="321" spans="1:5" x14ac:dyDescent="0.25">
      <c r="A321" s="46">
        <v>44485</v>
      </c>
      <c r="B321" s="47" t="s">
        <v>1029</v>
      </c>
      <c r="C321" s="104" t="s">
        <v>359</v>
      </c>
      <c r="D321" s="105" t="s">
        <v>1082</v>
      </c>
      <c r="E321" s="57">
        <v>3500</v>
      </c>
    </row>
    <row r="322" spans="1:5" x14ac:dyDescent="0.25">
      <c r="A322" s="46">
        <v>44485</v>
      </c>
      <c r="B322" s="47" t="s">
        <v>1029</v>
      </c>
      <c r="C322" s="104" t="s">
        <v>359</v>
      </c>
      <c r="D322" s="105" t="s">
        <v>1083</v>
      </c>
      <c r="E322" s="57">
        <v>1505</v>
      </c>
    </row>
    <row r="323" spans="1:5" x14ac:dyDescent="0.25">
      <c r="A323" s="46">
        <v>44487</v>
      </c>
      <c r="B323" s="47" t="s">
        <v>1029</v>
      </c>
      <c r="C323" s="104" t="s">
        <v>359</v>
      </c>
      <c r="D323" s="105" t="s">
        <v>1084</v>
      </c>
      <c r="E323" s="57">
        <v>5700</v>
      </c>
    </row>
    <row r="324" spans="1:5" x14ac:dyDescent="0.25">
      <c r="A324" s="46">
        <v>44488</v>
      </c>
      <c r="B324" s="47" t="s">
        <v>1029</v>
      </c>
      <c r="C324" s="104" t="s">
        <v>359</v>
      </c>
      <c r="D324" s="105" t="s">
        <v>1085</v>
      </c>
      <c r="E324" s="57">
        <v>400</v>
      </c>
    </row>
    <row r="325" spans="1:5" x14ac:dyDescent="0.25">
      <c r="A325" s="46">
        <v>44491</v>
      </c>
      <c r="B325" s="47" t="s">
        <v>1029</v>
      </c>
      <c r="C325" s="104" t="s">
        <v>359</v>
      </c>
      <c r="D325" s="105" t="s">
        <v>1086</v>
      </c>
      <c r="E325" s="57">
        <v>3000</v>
      </c>
    </row>
    <row r="326" spans="1:5" x14ac:dyDescent="0.25">
      <c r="A326" s="46">
        <v>44492</v>
      </c>
      <c r="B326" s="47" t="s">
        <v>1029</v>
      </c>
      <c r="C326" s="104" t="s">
        <v>359</v>
      </c>
      <c r="D326" s="105" t="s">
        <v>1087</v>
      </c>
      <c r="E326" s="57">
        <v>400</v>
      </c>
    </row>
    <row r="327" spans="1:5" x14ac:dyDescent="0.25">
      <c r="A327" s="46">
        <v>44495</v>
      </c>
      <c r="B327" s="47" t="s">
        <v>1029</v>
      </c>
      <c r="C327" s="104" t="s">
        <v>359</v>
      </c>
      <c r="D327" s="105" t="s">
        <v>1088</v>
      </c>
      <c r="E327" s="57">
        <v>4500</v>
      </c>
    </row>
    <row r="328" spans="1:5" x14ac:dyDescent="0.25">
      <c r="A328" s="46">
        <v>44496</v>
      </c>
      <c r="B328" s="47" t="s">
        <v>1029</v>
      </c>
      <c r="C328" s="104" t="s">
        <v>359</v>
      </c>
      <c r="D328" s="105" t="s">
        <v>1089</v>
      </c>
      <c r="E328" s="57">
        <v>3799</v>
      </c>
    </row>
    <row r="329" spans="1:5" x14ac:dyDescent="0.25">
      <c r="A329" s="46">
        <v>44496</v>
      </c>
      <c r="B329" s="47" t="s">
        <v>1029</v>
      </c>
      <c r="C329" s="104" t="s">
        <v>359</v>
      </c>
      <c r="D329" s="105" t="s">
        <v>1090</v>
      </c>
      <c r="E329" s="57">
        <v>400</v>
      </c>
    </row>
    <row r="330" spans="1:5" x14ac:dyDescent="0.25">
      <c r="A330" s="46">
        <v>44501</v>
      </c>
      <c r="B330" s="47" t="s">
        <v>1029</v>
      </c>
      <c r="C330" s="104" t="s">
        <v>359</v>
      </c>
      <c r="D330" s="105" t="s">
        <v>1091</v>
      </c>
      <c r="E330" s="57">
        <v>400</v>
      </c>
    </row>
    <row r="331" spans="1:5" x14ac:dyDescent="0.25">
      <c r="A331" s="46">
        <v>44502</v>
      </c>
      <c r="B331" s="47" t="s">
        <v>1029</v>
      </c>
      <c r="C331" s="104" t="s">
        <v>359</v>
      </c>
      <c r="D331" s="105" t="s">
        <v>1092</v>
      </c>
      <c r="E331" s="57">
        <v>2699</v>
      </c>
    </row>
    <row r="332" spans="1:5" x14ac:dyDescent="0.25">
      <c r="A332" s="46">
        <v>44502</v>
      </c>
      <c r="B332" s="47" t="s">
        <v>1029</v>
      </c>
      <c r="C332" s="104" t="s">
        <v>359</v>
      </c>
      <c r="D332" s="105" t="s">
        <v>1093</v>
      </c>
      <c r="E332" s="57">
        <v>4800</v>
      </c>
    </row>
    <row r="333" spans="1:5" x14ac:dyDescent="0.25">
      <c r="A333" s="46">
        <v>44505</v>
      </c>
      <c r="B333" s="47" t="s">
        <v>1029</v>
      </c>
      <c r="C333" s="104" t="s">
        <v>359</v>
      </c>
      <c r="D333" s="105" t="s">
        <v>1094</v>
      </c>
      <c r="E333" s="57">
        <v>1500</v>
      </c>
    </row>
    <row r="334" spans="1:5" x14ac:dyDescent="0.25">
      <c r="A334" s="46">
        <v>44508</v>
      </c>
      <c r="B334" s="47" t="s">
        <v>1029</v>
      </c>
      <c r="C334" s="104" t="s">
        <v>359</v>
      </c>
      <c r="D334" s="105" t="s">
        <v>1095</v>
      </c>
      <c r="E334" s="57">
        <v>400</v>
      </c>
    </row>
    <row r="335" spans="1:5" x14ac:dyDescent="0.25">
      <c r="A335" s="46">
        <v>44509</v>
      </c>
      <c r="B335" s="47" t="s">
        <v>1029</v>
      </c>
      <c r="C335" s="104" t="s">
        <v>359</v>
      </c>
      <c r="D335" s="105" t="s">
        <v>1096</v>
      </c>
      <c r="E335" s="57">
        <v>3230</v>
      </c>
    </row>
    <row r="336" spans="1:5" x14ac:dyDescent="0.25">
      <c r="A336" s="46">
        <v>44513</v>
      </c>
      <c r="B336" s="47" t="s">
        <v>1029</v>
      </c>
      <c r="C336" s="104" t="s">
        <v>359</v>
      </c>
      <c r="D336" s="105" t="s">
        <v>1097</v>
      </c>
      <c r="E336" s="57">
        <v>400</v>
      </c>
    </row>
    <row r="337" spans="1:5" x14ac:dyDescent="0.25">
      <c r="A337" s="46">
        <v>44515</v>
      </c>
      <c r="B337" s="47" t="s">
        <v>1029</v>
      </c>
      <c r="C337" s="104" t="s">
        <v>359</v>
      </c>
      <c r="D337" s="105" t="s">
        <v>1098</v>
      </c>
      <c r="E337" s="57">
        <v>3300</v>
      </c>
    </row>
    <row r="338" spans="1:5" x14ac:dyDescent="0.25">
      <c r="A338" s="46">
        <v>44517</v>
      </c>
      <c r="B338" s="47" t="s">
        <v>1029</v>
      </c>
      <c r="C338" s="104" t="s">
        <v>359</v>
      </c>
      <c r="D338" s="105" t="s">
        <v>1099</v>
      </c>
      <c r="E338" s="57">
        <v>4500</v>
      </c>
    </row>
    <row r="339" spans="1:5" x14ac:dyDescent="0.25">
      <c r="A339" s="46">
        <v>44518</v>
      </c>
      <c r="B339" s="47" t="s">
        <v>1029</v>
      </c>
      <c r="C339" s="104" t="s">
        <v>359</v>
      </c>
      <c r="D339" s="105" t="s">
        <v>1100</v>
      </c>
      <c r="E339" s="57">
        <v>400</v>
      </c>
    </row>
    <row r="340" spans="1:5" x14ac:dyDescent="0.25">
      <c r="A340" s="46">
        <v>44520</v>
      </c>
      <c r="B340" s="47" t="s">
        <v>1029</v>
      </c>
      <c r="C340" s="104" t="s">
        <v>359</v>
      </c>
      <c r="D340" s="105" t="s">
        <v>1101</v>
      </c>
      <c r="E340" s="57">
        <v>2600</v>
      </c>
    </row>
    <row r="341" spans="1:5" x14ac:dyDescent="0.25">
      <c r="A341" s="46">
        <v>44522</v>
      </c>
      <c r="B341" s="47" t="s">
        <v>1029</v>
      </c>
      <c r="C341" s="104" t="s">
        <v>359</v>
      </c>
      <c r="D341" s="105" t="s">
        <v>1102</v>
      </c>
      <c r="E341" s="57">
        <v>3600</v>
      </c>
    </row>
    <row r="342" spans="1:5" x14ac:dyDescent="0.25">
      <c r="A342" s="46">
        <v>44526</v>
      </c>
      <c r="B342" s="47" t="s">
        <v>1029</v>
      </c>
      <c r="C342" s="104" t="s">
        <v>359</v>
      </c>
      <c r="D342" s="105" t="s">
        <v>1103</v>
      </c>
      <c r="E342" s="57">
        <v>400</v>
      </c>
    </row>
    <row r="343" spans="1:5" x14ac:dyDescent="0.25">
      <c r="A343" s="46">
        <v>44527</v>
      </c>
      <c r="B343" s="47" t="s">
        <v>1029</v>
      </c>
      <c r="C343" s="104" t="s">
        <v>359</v>
      </c>
      <c r="D343" s="105" t="s">
        <v>1104</v>
      </c>
      <c r="E343" s="57">
        <v>2500</v>
      </c>
    </row>
    <row r="344" spans="1:5" x14ac:dyDescent="0.25">
      <c r="A344" s="46">
        <v>44527</v>
      </c>
      <c r="B344" s="47" t="s">
        <v>1029</v>
      </c>
      <c r="C344" s="104" t="s">
        <v>359</v>
      </c>
      <c r="D344" s="105" t="s">
        <v>1105</v>
      </c>
      <c r="E344" s="57">
        <v>3399</v>
      </c>
    </row>
    <row r="345" spans="1:5" x14ac:dyDescent="0.25">
      <c r="A345" s="46">
        <v>44536</v>
      </c>
      <c r="B345" s="47" t="s">
        <v>1029</v>
      </c>
      <c r="C345" s="104" t="s">
        <v>359</v>
      </c>
      <c r="D345" s="105" t="s">
        <v>1106</v>
      </c>
      <c r="E345" s="57">
        <v>3000</v>
      </c>
    </row>
    <row r="346" spans="1:5" x14ac:dyDescent="0.25">
      <c r="A346" s="46">
        <v>44536</v>
      </c>
      <c r="B346" s="47" t="s">
        <v>1029</v>
      </c>
      <c r="C346" s="104" t="s">
        <v>359</v>
      </c>
      <c r="D346" s="105" t="s">
        <v>1107</v>
      </c>
      <c r="E346" s="57">
        <v>2000</v>
      </c>
    </row>
    <row r="347" spans="1:5" x14ac:dyDescent="0.25">
      <c r="A347" s="46">
        <v>44537</v>
      </c>
      <c r="B347" s="47" t="s">
        <v>1029</v>
      </c>
      <c r="C347" s="104" t="s">
        <v>359</v>
      </c>
      <c r="D347" s="105" t="s">
        <v>1108</v>
      </c>
      <c r="E347" s="57">
        <v>400</v>
      </c>
    </row>
    <row r="348" spans="1:5" x14ac:dyDescent="0.25">
      <c r="A348" s="46">
        <v>44541</v>
      </c>
      <c r="B348" s="47" t="s">
        <v>1029</v>
      </c>
      <c r="C348" s="104" t="s">
        <v>359</v>
      </c>
      <c r="D348" s="105" t="s">
        <v>1109</v>
      </c>
      <c r="E348" s="57">
        <v>400</v>
      </c>
    </row>
    <row r="349" spans="1:5" x14ac:dyDescent="0.25">
      <c r="A349" s="46">
        <v>44546</v>
      </c>
      <c r="B349" s="47" t="s">
        <v>1029</v>
      </c>
      <c r="C349" s="104" t="s">
        <v>359</v>
      </c>
      <c r="D349" s="105" t="s">
        <v>1110</v>
      </c>
      <c r="E349" s="57">
        <v>4000</v>
      </c>
    </row>
    <row r="350" spans="1:5" x14ac:dyDescent="0.25">
      <c r="A350" s="46">
        <v>44551</v>
      </c>
      <c r="B350" s="47" t="s">
        <v>1029</v>
      </c>
      <c r="C350" s="104" t="s">
        <v>359</v>
      </c>
      <c r="D350" s="105" t="s">
        <v>908</v>
      </c>
      <c r="E350" s="57">
        <v>3200</v>
      </c>
    </row>
    <row r="351" spans="1:5" x14ac:dyDescent="0.25">
      <c r="A351" s="46">
        <v>44551</v>
      </c>
      <c r="B351" s="47" t="s">
        <v>1029</v>
      </c>
      <c r="C351" s="104" t="s">
        <v>359</v>
      </c>
      <c r="D351" s="105" t="s">
        <v>1111</v>
      </c>
      <c r="E351" s="57">
        <v>3000</v>
      </c>
    </row>
    <row r="352" spans="1:5" x14ac:dyDescent="0.25">
      <c r="A352" s="46">
        <v>44551</v>
      </c>
      <c r="B352" s="47" t="s">
        <v>1029</v>
      </c>
      <c r="C352" s="104" t="s">
        <v>359</v>
      </c>
      <c r="D352" s="105" t="s">
        <v>1112</v>
      </c>
      <c r="E352" s="57">
        <v>400</v>
      </c>
    </row>
    <row r="353" spans="1:5" x14ac:dyDescent="0.25">
      <c r="A353" s="46">
        <v>44557</v>
      </c>
      <c r="B353" s="47" t="s">
        <v>1029</v>
      </c>
      <c r="C353" s="104" t="s">
        <v>359</v>
      </c>
      <c r="D353" s="105" t="s">
        <v>1113</v>
      </c>
      <c r="E353" s="57">
        <v>400</v>
      </c>
    </row>
    <row r="354" spans="1:5" x14ac:dyDescent="0.25">
      <c r="A354" s="46">
        <v>44560</v>
      </c>
      <c r="B354" s="47" t="s">
        <v>1029</v>
      </c>
      <c r="C354" s="104" t="s">
        <v>359</v>
      </c>
      <c r="D354" s="105" t="s">
        <v>806</v>
      </c>
      <c r="E354" s="57">
        <v>3349</v>
      </c>
    </row>
    <row r="355" spans="1:5" x14ac:dyDescent="0.25">
      <c r="A355" s="46">
        <v>44560</v>
      </c>
      <c r="B355" s="47" t="s">
        <v>1029</v>
      </c>
      <c r="C355" s="104" t="s">
        <v>359</v>
      </c>
      <c r="D355" s="105" t="s">
        <v>1114</v>
      </c>
      <c r="E355" s="57">
        <v>400</v>
      </c>
    </row>
    <row r="356" spans="1:5" x14ac:dyDescent="0.25">
      <c r="A356" s="46">
        <v>44561</v>
      </c>
      <c r="B356" s="47" t="s">
        <v>1029</v>
      </c>
      <c r="C356" s="104" t="s">
        <v>359</v>
      </c>
      <c r="D356" s="105" t="s">
        <v>1115</v>
      </c>
      <c r="E356" s="57">
        <v>3759</v>
      </c>
    </row>
    <row r="357" spans="1:5" x14ac:dyDescent="0.25">
      <c r="A357" s="46">
        <v>44565</v>
      </c>
      <c r="B357" s="47" t="s">
        <v>1029</v>
      </c>
      <c r="C357" s="104" t="s">
        <v>359</v>
      </c>
      <c r="D357" s="105" t="s">
        <v>1116</v>
      </c>
      <c r="E357" s="57">
        <v>400</v>
      </c>
    </row>
    <row r="358" spans="1:5" x14ac:dyDescent="0.25">
      <c r="A358" s="46">
        <v>44565</v>
      </c>
      <c r="B358" s="47" t="s">
        <v>1029</v>
      </c>
      <c r="C358" s="104" t="s">
        <v>359</v>
      </c>
      <c r="D358" s="105" t="s">
        <v>1117</v>
      </c>
      <c r="E358" s="57">
        <v>2359</v>
      </c>
    </row>
    <row r="359" spans="1:5" x14ac:dyDescent="0.25">
      <c r="A359" s="46">
        <v>44565</v>
      </c>
      <c r="B359" s="47" t="s">
        <v>1029</v>
      </c>
      <c r="C359" s="104" t="s">
        <v>359</v>
      </c>
      <c r="D359" s="105" t="s">
        <v>1118</v>
      </c>
      <c r="E359" s="57">
        <v>3001</v>
      </c>
    </row>
    <row r="360" spans="1:5" x14ac:dyDescent="0.25">
      <c r="A360" s="46">
        <v>44568</v>
      </c>
      <c r="B360" s="47" t="s">
        <v>604</v>
      </c>
      <c r="C360" s="104" t="s">
        <v>359</v>
      </c>
      <c r="D360" s="105" t="s">
        <v>1119</v>
      </c>
      <c r="E360" s="57">
        <v>6347</v>
      </c>
    </row>
    <row r="361" spans="1:5" x14ac:dyDescent="0.25">
      <c r="A361" s="46">
        <v>44568</v>
      </c>
      <c r="B361" s="47" t="s">
        <v>1029</v>
      </c>
      <c r="C361" s="104" t="s">
        <v>359</v>
      </c>
      <c r="D361" s="105" t="s">
        <v>1120</v>
      </c>
      <c r="E361" s="57">
        <v>2899</v>
      </c>
    </row>
    <row r="362" spans="1:5" x14ac:dyDescent="0.25">
      <c r="A362" s="46">
        <v>44576</v>
      </c>
      <c r="B362" s="47" t="s">
        <v>1029</v>
      </c>
      <c r="C362" s="104" t="s">
        <v>359</v>
      </c>
      <c r="D362" s="105" t="s">
        <v>1121</v>
      </c>
      <c r="E362" s="57">
        <v>400</v>
      </c>
    </row>
    <row r="363" spans="1:5" x14ac:dyDescent="0.25">
      <c r="A363" s="46">
        <v>44576</v>
      </c>
      <c r="B363" s="47" t="s">
        <v>1029</v>
      </c>
      <c r="C363" s="104" t="s">
        <v>359</v>
      </c>
      <c r="D363" s="105" t="s">
        <v>1122</v>
      </c>
      <c r="E363" s="57">
        <v>2650</v>
      </c>
    </row>
    <row r="364" spans="1:5" x14ac:dyDescent="0.25">
      <c r="A364" s="46">
        <v>44576</v>
      </c>
      <c r="B364" s="47" t="s">
        <v>1029</v>
      </c>
      <c r="C364" s="104" t="s">
        <v>359</v>
      </c>
      <c r="D364" s="105" t="s">
        <v>1123</v>
      </c>
      <c r="E364" s="57">
        <v>2899</v>
      </c>
    </row>
    <row r="365" spans="1:5" x14ac:dyDescent="0.25">
      <c r="A365" s="46">
        <v>44581</v>
      </c>
      <c r="B365" s="47" t="s">
        <v>1029</v>
      </c>
      <c r="C365" s="104" t="s">
        <v>359</v>
      </c>
      <c r="D365" s="105" t="s">
        <v>1124</v>
      </c>
      <c r="E365" s="57">
        <v>400</v>
      </c>
    </row>
    <row r="366" spans="1:5" x14ac:dyDescent="0.25">
      <c r="A366" s="46">
        <v>44582</v>
      </c>
      <c r="B366" s="47" t="s">
        <v>1029</v>
      </c>
      <c r="C366" s="104" t="s">
        <v>359</v>
      </c>
      <c r="D366" s="105" t="s">
        <v>1125</v>
      </c>
      <c r="E366" s="57">
        <v>3001</v>
      </c>
    </row>
    <row r="367" spans="1:5" x14ac:dyDescent="0.25">
      <c r="A367" s="46">
        <v>44586</v>
      </c>
      <c r="B367" s="47" t="s">
        <v>1029</v>
      </c>
      <c r="C367" s="104" t="s">
        <v>359</v>
      </c>
      <c r="D367" s="105" t="s">
        <v>1126</v>
      </c>
      <c r="E367" s="57">
        <v>400</v>
      </c>
    </row>
    <row r="368" spans="1:5" x14ac:dyDescent="0.25">
      <c r="A368" s="46">
        <v>44588</v>
      </c>
      <c r="B368" s="47" t="s">
        <v>604</v>
      </c>
      <c r="C368" s="104" t="s">
        <v>359</v>
      </c>
      <c r="D368" s="105" t="s">
        <v>1127</v>
      </c>
      <c r="E368" s="57">
        <v>5014.16</v>
      </c>
    </row>
    <row r="369" spans="1:5" x14ac:dyDescent="0.25">
      <c r="A369" s="46">
        <v>44590</v>
      </c>
      <c r="B369" s="47" t="s">
        <v>1029</v>
      </c>
      <c r="C369" s="104" t="s">
        <v>359</v>
      </c>
      <c r="D369" s="105" t="s">
        <v>1128</v>
      </c>
      <c r="E369" s="57">
        <v>400</v>
      </c>
    </row>
    <row r="370" spans="1:5" x14ac:dyDescent="0.25">
      <c r="A370" s="46">
        <v>44609</v>
      </c>
      <c r="B370" s="47" t="s">
        <v>604</v>
      </c>
      <c r="C370" s="104" t="s">
        <v>359</v>
      </c>
      <c r="D370" s="105" t="s">
        <v>1129</v>
      </c>
      <c r="E370" s="57">
        <v>40000</v>
      </c>
    </row>
    <row r="371" spans="1:5" x14ac:dyDescent="0.25">
      <c r="A371" s="46">
        <v>44611</v>
      </c>
      <c r="B371" s="47" t="s">
        <v>604</v>
      </c>
      <c r="C371" s="104" t="s">
        <v>359</v>
      </c>
      <c r="D371" s="105" t="s">
        <v>814</v>
      </c>
      <c r="E371" s="57">
        <v>2200</v>
      </c>
    </row>
    <row r="372" spans="1:5" x14ac:dyDescent="0.25">
      <c r="A372" s="46">
        <v>44321</v>
      </c>
      <c r="B372" s="47" t="s">
        <v>241</v>
      </c>
      <c r="C372" s="104" t="s">
        <v>359</v>
      </c>
      <c r="D372" s="105" t="s">
        <v>470</v>
      </c>
      <c r="E372" s="57">
        <v>15000</v>
      </c>
    </row>
    <row r="373" spans="1:5" x14ac:dyDescent="0.25">
      <c r="A373" s="46">
        <v>44322</v>
      </c>
      <c r="B373" s="47" t="s">
        <v>604</v>
      </c>
      <c r="C373" s="104" t="s">
        <v>359</v>
      </c>
      <c r="D373" s="105" t="s">
        <v>472</v>
      </c>
      <c r="E373" s="57">
        <v>13750</v>
      </c>
    </row>
    <row r="374" spans="1:5" x14ac:dyDescent="0.25">
      <c r="A374" s="46">
        <v>44348</v>
      </c>
      <c r="B374" s="47" t="s">
        <v>604</v>
      </c>
      <c r="C374" s="104" t="s">
        <v>359</v>
      </c>
      <c r="D374" s="105" t="s">
        <v>510</v>
      </c>
      <c r="E374" s="57">
        <v>13750</v>
      </c>
    </row>
    <row r="375" spans="1:5" x14ac:dyDescent="0.25">
      <c r="A375" s="46">
        <v>44352</v>
      </c>
      <c r="B375" s="47" t="s">
        <v>241</v>
      </c>
      <c r="C375" s="104" t="s">
        <v>359</v>
      </c>
      <c r="D375" s="105" t="s">
        <v>515</v>
      </c>
      <c r="E375" s="57">
        <v>15000</v>
      </c>
    </row>
    <row r="376" spans="1:5" x14ac:dyDescent="0.25">
      <c r="A376" s="46">
        <v>44352</v>
      </c>
      <c r="B376" s="47" t="s">
        <v>241</v>
      </c>
      <c r="C376" s="104" t="s">
        <v>359</v>
      </c>
      <c r="D376" s="105" t="s">
        <v>516</v>
      </c>
      <c r="E376" s="57">
        <v>9000</v>
      </c>
    </row>
    <row r="377" spans="1:5" x14ac:dyDescent="0.25">
      <c r="A377" s="46">
        <v>44352</v>
      </c>
      <c r="B377" s="47" t="s">
        <v>241</v>
      </c>
      <c r="C377" s="104" t="s">
        <v>359</v>
      </c>
      <c r="D377" s="105" t="s">
        <v>517</v>
      </c>
      <c r="E377" s="57">
        <v>8250</v>
      </c>
    </row>
    <row r="378" spans="1:5" x14ac:dyDescent="0.25">
      <c r="A378" s="46">
        <v>44382</v>
      </c>
      <c r="B378" s="47" t="s">
        <v>604</v>
      </c>
      <c r="C378" s="104" t="s">
        <v>359</v>
      </c>
      <c r="D378" s="105" t="s">
        <v>1130</v>
      </c>
      <c r="E378" s="57">
        <v>13750</v>
      </c>
    </row>
    <row r="379" spans="1:5" x14ac:dyDescent="0.25">
      <c r="A379" s="46">
        <v>44382</v>
      </c>
      <c r="B379" s="47" t="s">
        <v>241</v>
      </c>
      <c r="C379" s="104" t="s">
        <v>359</v>
      </c>
      <c r="D379" s="105" t="s">
        <v>1131</v>
      </c>
      <c r="E379" s="57">
        <v>9000</v>
      </c>
    </row>
    <row r="380" spans="1:5" x14ac:dyDescent="0.25">
      <c r="A380" s="46">
        <v>44382</v>
      </c>
      <c r="B380" s="47" t="s">
        <v>241</v>
      </c>
      <c r="C380" s="104" t="s">
        <v>359</v>
      </c>
      <c r="D380" s="105" t="s">
        <v>1132</v>
      </c>
      <c r="E380" s="57">
        <v>15000</v>
      </c>
    </row>
    <row r="381" spans="1:5" x14ac:dyDescent="0.25">
      <c r="A381" s="46">
        <v>44382</v>
      </c>
      <c r="B381" s="47" t="s">
        <v>241</v>
      </c>
      <c r="C381" s="104" t="s">
        <v>359</v>
      </c>
      <c r="D381" s="105" t="s">
        <v>1133</v>
      </c>
      <c r="E381" s="57">
        <v>8250</v>
      </c>
    </row>
    <row r="382" spans="1:5" x14ac:dyDescent="0.25">
      <c r="A382" s="46">
        <v>44409</v>
      </c>
      <c r="B382" s="47" t="s">
        <v>604</v>
      </c>
      <c r="C382" s="104" t="s">
        <v>359</v>
      </c>
      <c r="D382" s="105" t="s">
        <v>1134</v>
      </c>
      <c r="E382" s="57">
        <v>13750</v>
      </c>
    </row>
    <row r="383" spans="1:5" x14ac:dyDescent="0.25">
      <c r="A383" s="46">
        <v>44410</v>
      </c>
      <c r="B383" s="47" t="s">
        <v>241</v>
      </c>
      <c r="C383" s="104" t="s">
        <v>359</v>
      </c>
      <c r="D383" s="105" t="s">
        <v>1135</v>
      </c>
      <c r="E383" s="57">
        <v>15000</v>
      </c>
    </row>
    <row r="384" spans="1:5" x14ac:dyDescent="0.25">
      <c r="A384" s="46">
        <v>44410</v>
      </c>
      <c r="B384" s="47" t="s">
        <v>241</v>
      </c>
      <c r="C384" s="104" t="s">
        <v>359</v>
      </c>
      <c r="D384" s="105" t="s">
        <v>1136</v>
      </c>
      <c r="E384" s="57">
        <v>9000</v>
      </c>
    </row>
    <row r="385" spans="1:5" x14ac:dyDescent="0.25">
      <c r="A385" s="46">
        <v>44410</v>
      </c>
      <c r="B385" s="47" t="s">
        <v>241</v>
      </c>
      <c r="C385" s="104" t="s">
        <v>359</v>
      </c>
      <c r="D385" s="105" t="s">
        <v>1137</v>
      </c>
      <c r="E385" s="57">
        <v>8250</v>
      </c>
    </row>
    <row r="386" spans="1:5" x14ac:dyDescent="0.25">
      <c r="A386" s="46">
        <v>44443</v>
      </c>
      <c r="B386" s="47" t="s">
        <v>241</v>
      </c>
      <c r="C386" s="104" t="s">
        <v>359</v>
      </c>
      <c r="D386" s="105" t="s">
        <v>1138</v>
      </c>
      <c r="E386" s="57">
        <v>8250</v>
      </c>
    </row>
    <row r="387" spans="1:5" x14ac:dyDescent="0.25">
      <c r="A387" s="46">
        <v>44443</v>
      </c>
      <c r="B387" s="47" t="s">
        <v>241</v>
      </c>
      <c r="C387" s="104" t="s">
        <v>359</v>
      </c>
      <c r="D387" s="105" t="s">
        <v>1139</v>
      </c>
      <c r="E387" s="57">
        <v>9000</v>
      </c>
    </row>
    <row r="388" spans="1:5" x14ac:dyDescent="0.25">
      <c r="A388" s="46">
        <v>44443</v>
      </c>
      <c r="B388" s="47" t="s">
        <v>241</v>
      </c>
      <c r="C388" s="104" t="s">
        <v>359</v>
      </c>
      <c r="D388" s="105" t="s">
        <v>865</v>
      </c>
      <c r="E388" s="57">
        <v>15000</v>
      </c>
    </row>
    <row r="389" spans="1:5" x14ac:dyDescent="0.25">
      <c r="A389" s="46">
        <v>44444</v>
      </c>
      <c r="B389" s="47" t="s">
        <v>604</v>
      </c>
      <c r="C389" s="104" t="s">
        <v>359</v>
      </c>
      <c r="D389" s="105" t="s">
        <v>1140</v>
      </c>
      <c r="E389" s="57">
        <v>13750</v>
      </c>
    </row>
    <row r="390" spans="1:5" x14ac:dyDescent="0.25">
      <c r="A390" s="46">
        <v>44474</v>
      </c>
      <c r="B390" s="47" t="s">
        <v>241</v>
      </c>
      <c r="C390" s="104" t="s">
        <v>359</v>
      </c>
      <c r="D390" s="105" t="s">
        <v>1141</v>
      </c>
      <c r="E390" s="57">
        <v>15000</v>
      </c>
    </row>
    <row r="391" spans="1:5" x14ac:dyDescent="0.25">
      <c r="A391" s="46">
        <v>44474</v>
      </c>
      <c r="B391" s="47" t="s">
        <v>241</v>
      </c>
      <c r="C391" s="104" t="s">
        <v>359</v>
      </c>
      <c r="D391" s="105" t="s">
        <v>1142</v>
      </c>
      <c r="E391" s="57">
        <v>8250</v>
      </c>
    </row>
    <row r="392" spans="1:5" x14ac:dyDescent="0.25">
      <c r="A392" s="46">
        <v>44474</v>
      </c>
      <c r="B392" s="47" t="s">
        <v>241</v>
      </c>
      <c r="C392" s="104" t="s">
        <v>359</v>
      </c>
      <c r="D392" s="105" t="s">
        <v>1143</v>
      </c>
      <c r="E392" s="57">
        <v>9000</v>
      </c>
    </row>
    <row r="393" spans="1:5" x14ac:dyDescent="0.25">
      <c r="A393" s="46">
        <v>44474</v>
      </c>
      <c r="B393" s="47" t="s">
        <v>604</v>
      </c>
      <c r="C393" s="104" t="s">
        <v>359</v>
      </c>
      <c r="D393" s="105" t="s">
        <v>1144</v>
      </c>
      <c r="E393" s="57">
        <v>13750</v>
      </c>
    </row>
    <row r="394" spans="1:5" x14ac:dyDescent="0.25">
      <c r="A394" s="46">
        <v>44503</v>
      </c>
      <c r="B394" s="47" t="s">
        <v>604</v>
      </c>
      <c r="C394" s="104" t="s">
        <v>359</v>
      </c>
      <c r="D394" s="105" t="s">
        <v>1145</v>
      </c>
      <c r="E394" s="57">
        <v>13750</v>
      </c>
    </row>
    <row r="395" spans="1:5" x14ac:dyDescent="0.25">
      <c r="A395" s="46">
        <v>44503</v>
      </c>
      <c r="B395" s="47" t="s">
        <v>241</v>
      </c>
      <c r="C395" s="104" t="s">
        <v>359</v>
      </c>
      <c r="D395" s="105" t="s">
        <v>1146</v>
      </c>
      <c r="E395" s="57">
        <v>15000</v>
      </c>
    </row>
    <row r="396" spans="1:5" x14ac:dyDescent="0.25">
      <c r="A396" s="46">
        <v>44503</v>
      </c>
      <c r="B396" s="47" t="s">
        <v>241</v>
      </c>
      <c r="C396" s="104" t="s">
        <v>359</v>
      </c>
      <c r="D396" s="105" t="s">
        <v>1147</v>
      </c>
      <c r="E396" s="57">
        <v>9000</v>
      </c>
    </row>
    <row r="397" spans="1:5" x14ac:dyDescent="0.25">
      <c r="A397" s="46">
        <v>44503</v>
      </c>
      <c r="B397" s="47" t="s">
        <v>241</v>
      </c>
      <c r="C397" s="104" t="s">
        <v>359</v>
      </c>
      <c r="D397" s="105" t="s">
        <v>1148</v>
      </c>
      <c r="E397" s="57">
        <v>8250</v>
      </c>
    </row>
    <row r="398" spans="1:5" x14ac:dyDescent="0.25">
      <c r="A398" s="46">
        <v>44531</v>
      </c>
      <c r="B398" s="47" t="s">
        <v>241</v>
      </c>
      <c r="C398" s="104" t="s">
        <v>359</v>
      </c>
      <c r="D398" s="105" t="s">
        <v>1149</v>
      </c>
      <c r="E398" s="57">
        <v>15000</v>
      </c>
    </row>
    <row r="399" spans="1:5" x14ac:dyDescent="0.25">
      <c r="A399" s="46">
        <v>44531</v>
      </c>
      <c r="B399" s="47" t="s">
        <v>241</v>
      </c>
      <c r="C399" s="104" t="s">
        <v>359</v>
      </c>
      <c r="D399" s="105" t="s">
        <v>1150</v>
      </c>
      <c r="E399" s="57">
        <v>18000</v>
      </c>
    </row>
    <row r="400" spans="1:5" x14ac:dyDescent="0.25">
      <c r="A400" s="46">
        <v>44531</v>
      </c>
      <c r="B400" s="47" t="s">
        <v>241</v>
      </c>
      <c r="C400" s="104" t="s">
        <v>359</v>
      </c>
      <c r="D400" s="105" t="s">
        <v>1151</v>
      </c>
      <c r="E400" s="57">
        <v>16500</v>
      </c>
    </row>
    <row r="401" spans="1:5" x14ac:dyDescent="0.25">
      <c r="A401" s="46">
        <v>44531</v>
      </c>
      <c r="B401" s="47" t="s">
        <v>241</v>
      </c>
      <c r="C401" s="104" t="s">
        <v>359</v>
      </c>
      <c r="D401" s="105" t="s">
        <v>1152</v>
      </c>
      <c r="E401" s="57">
        <v>27500</v>
      </c>
    </row>
    <row r="402" spans="1:5" x14ac:dyDescent="0.25">
      <c r="A402" s="46">
        <v>44531</v>
      </c>
      <c r="B402" s="47" t="s">
        <v>241</v>
      </c>
      <c r="C402" s="104" t="s">
        <v>359</v>
      </c>
      <c r="D402" s="105" t="s">
        <v>1153</v>
      </c>
      <c r="E402" s="57">
        <v>35999</v>
      </c>
    </row>
    <row r="403" spans="1:5" x14ac:dyDescent="0.25">
      <c r="A403" s="46">
        <v>44571</v>
      </c>
      <c r="B403" s="47" t="s">
        <v>241</v>
      </c>
      <c r="C403" s="104" t="s">
        <v>359</v>
      </c>
      <c r="D403" s="105" t="s">
        <v>1154</v>
      </c>
      <c r="E403" s="57">
        <v>40000</v>
      </c>
    </row>
    <row r="404" spans="1:5" x14ac:dyDescent="0.25">
      <c r="A404" s="46">
        <v>44571</v>
      </c>
      <c r="B404" s="47" t="s">
        <v>241</v>
      </c>
      <c r="C404" s="104" t="s">
        <v>359</v>
      </c>
      <c r="D404" s="105" t="s">
        <v>1155</v>
      </c>
      <c r="E404" s="57">
        <v>15000</v>
      </c>
    </row>
    <row r="405" spans="1:5" x14ac:dyDescent="0.25">
      <c r="A405" s="46">
        <v>44572</v>
      </c>
      <c r="B405" s="47" t="s">
        <v>241</v>
      </c>
      <c r="C405" s="104" t="s">
        <v>359</v>
      </c>
      <c r="D405" s="105" t="s">
        <v>1156</v>
      </c>
      <c r="E405" s="57">
        <v>18000</v>
      </c>
    </row>
    <row r="406" spans="1:5" x14ac:dyDescent="0.25">
      <c r="A406" s="46">
        <v>44572</v>
      </c>
      <c r="B406" s="47" t="s">
        <v>241</v>
      </c>
      <c r="C406" s="104" t="s">
        <v>359</v>
      </c>
      <c r="D406" s="105" t="s">
        <v>1157</v>
      </c>
      <c r="E406" s="57">
        <v>16500</v>
      </c>
    </row>
    <row r="407" spans="1:5" x14ac:dyDescent="0.25">
      <c r="A407" s="46">
        <v>44572</v>
      </c>
      <c r="B407" s="47" t="s">
        <v>241</v>
      </c>
      <c r="C407" s="104" t="s">
        <v>359</v>
      </c>
      <c r="D407" s="105" t="s">
        <v>1158</v>
      </c>
      <c r="E407" s="57">
        <v>27500</v>
      </c>
    </row>
    <row r="408" spans="1:5" x14ac:dyDescent="0.25">
      <c r="A408" s="46">
        <v>44596</v>
      </c>
      <c r="B408" s="47" t="s">
        <v>241</v>
      </c>
      <c r="C408" s="104" t="s">
        <v>359</v>
      </c>
      <c r="D408" s="105" t="s">
        <v>1159</v>
      </c>
      <c r="E408" s="57">
        <v>15000</v>
      </c>
    </row>
    <row r="409" spans="1:5" x14ac:dyDescent="0.25">
      <c r="A409" s="46">
        <v>44596</v>
      </c>
      <c r="B409" s="47" t="s">
        <v>241</v>
      </c>
      <c r="C409" s="104" t="s">
        <v>359</v>
      </c>
      <c r="D409" s="105" t="s">
        <v>1160</v>
      </c>
      <c r="E409" s="57">
        <v>27500</v>
      </c>
    </row>
    <row r="410" spans="1:5" x14ac:dyDescent="0.25">
      <c r="A410" s="46">
        <v>44597</v>
      </c>
      <c r="B410" s="47" t="s">
        <v>241</v>
      </c>
      <c r="C410" s="104" t="s">
        <v>359</v>
      </c>
      <c r="D410" s="105" t="s">
        <v>1161</v>
      </c>
      <c r="E410" s="57">
        <v>40000</v>
      </c>
    </row>
    <row r="411" spans="1:5" x14ac:dyDescent="0.25">
      <c r="A411" s="46">
        <v>44597</v>
      </c>
      <c r="B411" s="47" t="s">
        <v>241</v>
      </c>
      <c r="C411" s="104" t="s">
        <v>359</v>
      </c>
      <c r="D411" s="105" t="s">
        <v>1162</v>
      </c>
      <c r="E411" s="57">
        <v>16500</v>
      </c>
    </row>
    <row r="412" spans="1:5" x14ac:dyDescent="0.25">
      <c r="A412" s="46">
        <v>44614</v>
      </c>
      <c r="B412" s="47" t="s">
        <v>241</v>
      </c>
      <c r="C412" s="104" t="s">
        <v>359</v>
      </c>
      <c r="D412" s="105" t="s">
        <v>1163</v>
      </c>
      <c r="E412" s="57">
        <v>18000</v>
      </c>
    </row>
    <row r="413" spans="1:5" x14ac:dyDescent="0.25">
      <c r="A413" s="46">
        <v>44625</v>
      </c>
      <c r="B413" s="47" t="s">
        <v>764</v>
      </c>
      <c r="C413" s="104" t="s">
        <v>359</v>
      </c>
      <c r="D413" s="105" t="s">
        <v>1164</v>
      </c>
      <c r="E413" s="57">
        <v>20000</v>
      </c>
    </row>
    <row r="414" spans="1:5" x14ac:dyDescent="0.25">
      <c r="A414" s="46">
        <v>44625</v>
      </c>
      <c r="B414" s="47" t="s">
        <v>764</v>
      </c>
      <c r="C414" s="104" t="s">
        <v>359</v>
      </c>
      <c r="D414" s="105" t="s">
        <v>1165</v>
      </c>
      <c r="E414" s="57">
        <v>27500</v>
      </c>
    </row>
    <row r="415" spans="1:5" x14ac:dyDescent="0.25">
      <c r="A415" s="46">
        <v>44625</v>
      </c>
      <c r="B415" s="47" t="s">
        <v>764</v>
      </c>
      <c r="C415" s="104" t="s">
        <v>359</v>
      </c>
      <c r="D415" s="105" t="s">
        <v>1166</v>
      </c>
      <c r="E415" s="57">
        <v>18000</v>
      </c>
    </row>
    <row r="416" spans="1:5" x14ac:dyDescent="0.25">
      <c r="A416" s="46">
        <v>44625</v>
      </c>
      <c r="B416" s="47" t="s">
        <v>764</v>
      </c>
      <c r="C416" s="104" t="s">
        <v>359</v>
      </c>
      <c r="D416" s="105" t="s">
        <v>1167</v>
      </c>
      <c r="E416" s="57">
        <v>16500</v>
      </c>
    </row>
    <row r="417" spans="1:5" x14ac:dyDescent="0.25">
      <c r="A417" s="46">
        <v>44627</v>
      </c>
      <c r="B417" s="47" t="s">
        <v>764</v>
      </c>
      <c r="C417" s="104" t="s">
        <v>359</v>
      </c>
      <c r="D417" s="105" t="s">
        <v>1168</v>
      </c>
      <c r="E417" s="57">
        <v>40000</v>
      </c>
    </row>
    <row r="418" spans="1:5" x14ac:dyDescent="0.25">
      <c r="A418" s="46">
        <v>44651</v>
      </c>
      <c r="B418" s="47" t="s">
        <v>1169</v>
      </c>
      <c r="C418" s="104" t="s">
        <v>617</v>
      </c>
      <c r="D418" s="105" t="s">
        <v>498</v>
      </c>
      <c r="E418" s="57">
        <v>18000</v>
      </c>
    </row>
    <row r="419" spans="1:5" x14ac:dyDescent="0.25">
      <c r="A419" s="46">
        <v>44651</v>
      </c>
      <c r="B419" s="47" t="s">
        <v>1170</v>
      </c>
      <c r="C419" s="104" t="s">
        <v>617</v>
      </c>
      <c r="D419" s="105" t="s">
        <v>499</v>
      </c>
      <c r="E419" s="57">
        <v>20000</v>
      </c>
    </row>
    <row r="420" spans="1:5" x14ac:dyDescent="0.25">
      <c r="A420" s="46">
        <v>44651</v>
      </c>
      <c r="B420" s="47" t="s">
        <v>1169</v>
      </c>
      <c r="C420" s="104" t="s">
        <v>617</v>
      </c>
      <c r="D420" s="105" t="s">
        <v>500</v>
      </c>
      <c r="E420" s="57">
        <v>27500</v>
      </c>
    </row>
    <row r="421" spans="1:5" x14ac:dyDescent="0.25">
      <c r="A421" s="46">
        <v>44651</v>
      </c>
      <c r="B421" s="47" t="s">
        <v>1170</v>
      </c>
      <c r="C421" s="104" t="s">
        <v>617</v>
      </c>
      <c r="D421" s="105" t="s">
        <v>502</v>
      </c>
      <c r="E421" s="57">
        <v>16500</v>
      </c>
    </row>
    <row r="422" spans="1:5" x14ac:dyDescent="0.25">
      <c r="A422" s="110">
        <v>44677</v>
      </c>
      <c r="B422" s="4" t="s">
        <v>1219</v>
      </c>
      <c r="C422" s="104"/>
      <c r="D422" s="105"/>
      <c r="E422" s="114">
        <v>1972</v>
      </c>
    </row>
    <row r="423" spans="1:5" x14ac:dyDescent="0.25">
      <c r="A423" s="110">
        <v>44677</v>
      </c>
      <c r="B423" s="4" t="s">
        <v>1219</v>
      </c>
      <c r="C423" s="104"/>
      <c r="D423" s="105"/>
      <c r="E423" s="114">
        <v>3204</v>
      </c>
    </row>
    <row r="424" spans="1:5" x14ac:dyDescent="0.25">
      <c r="A424" s="110">
        <v>44706</v>
      </c>
      <c r="B424" s="4" t="s">
        <v>1220</v>
      </c>
      <c r="C424" s="104"/>
      <c r="D424" s="105"/>
      <c r="E424" s="112">
        <v>73540</v>
      </c>
    </row>
    <row r="425" spans="1:5" x14ac:dyDescent="0.25">
      <c r="A425" s="110">
        <v>44652</v>
      </c>
      <c r="B425" s="4" t="s">
        <v>1221</v>
      </c>
      <c r="C425" s="104"/>
      <c r="D425" s="105"/>
      <c r="E425" s="112">
        <v>45000</v>
      </c>
    </row>
    <row r="426" spans="1:5" x14ac:dyDescent="0.25">
      <c r="A426" s="110">
        <v>44682</v>
      </c>
      <c r="B426" s="4" t="s">
        <v>1221</v>
      </c>
      <c r="C426" s="104"/>
      <c r="D426" s="105"/>
      <c r="E426" s="112">
        <v>45000</v>
      </c>
    </row>
    <row r="427" spans="1:5" x14ac:dyDescent="0.25">
      <c r="A427" s="110">
        <v>44659</v>
      </c>
      <c r="B427" s="4" t="s">
        <v>1223</v>
      </c>
      <c r="C427" s="104"/>
      <c r="D427" s="105"/>
      <c r="E427" s="119">
        <v>35400</v>
      </c>
    </row>
    <row r="428" spans="1:5" x14ac:dyDescent="0.25">
      <c r="A428" s="110">
        <v>44659</v>
      </c>
      <c r="B428" s="4" t="s">
        <v>1223</v>
      </c>
      <c r="C428" s="104"/>
      <c r="D428" s="105"/>
      <c r="E428" s="119">
        <v>5900</v>
      </c>
    </row>
    <row r="429" spans="1:5" x14ac:dyDescent="0.25">
      <c r="A429" s="110">
        <v>44741</v>
      </c>
      <c r="B429" s="4" t="s">
        <v>1234</v>
      </c>
      <c r="C429" s="104"/>
      <c r="D429" s="105"/>
      <c r="E429" s="112">
        <v>31850</v>
      </c>
    </row>
    <row r="430" spans="1:5" x14ac:dyDescent="0.25">
      <c r="A430" s="110">
        <v>44713</v>
      </c>
      <c r="B430" s="4" t="s">
        <v>1235</v>
      </c>
      <c r="C430" s="104"/>
      <c r="D430" s="105"/>
      <c r="E430" s="112">
        <v>45000</v>
      </c>
    </row>
    <row r="431" spans="1:5" x14ac:dyDescent="0.25">
      <c r="A431" s="110">
        <v>44719</v>
      </c>
      <c r="B431" s="4" t="s">
        <v>1236</v>
      </c>
      <c r="C431" s="104"/>
      <c r="D431" s="105"/>
      <c r="E431" s="119">
        <v>20000</v>
      </c>
    </row>
    <row r="432" spans="1:5" x14ac:dyDescent="0.25">
      <c r="A432" s="110">
        <v>44719</v>
      </c>
      <c r="B432" s="4" t="s">
        <v>1236</v>
      </c>
      <c r="C432" s="104"/>
      <c r="D432" s="105"/>
      <c r="E432" s="119">
        <v>27500</v>
      </c>
    </row>
    <row r="433" spans="1:5" x14ac:dyDescent="0.25">
      <c r="A433" s="110">
        <v>44739</v>
      </c>
      <c r="B433" s="4" t="s">
        <v>1236</v>
      </c>
      <c r="C433" s="104"/>
      <c r="D433" s="105"/>
      <c r="E433" s="119">
        <v>16500</v>
      </c>
    </row>
    <row r="434" spans="1:5" x14ac:dyDescent="0.25">
      <c r="A434" s="110">
        <v>44750</v>
      </c>
      <c r="B434" s="4" t="s">
        <v>1236</v>
      </c>
      <c r="C434" s="104"/>
      <c r="D434" s="105"/>
      <c r="E434" s="119">
        <v>27500</v>
      </c>
    </row>
    <row r="435" spans="1:5" x14ac:dyDescent="0.25">
      <c r="A435" s="110">
        <v>44750</v>
      </c>
      <c r="B435" s="4" t="s">
        <v>1236</v>
      </c>
      <c r="C435" s="104"/>
      <c r="D435" s="105"/>
      <c r="E435" s="119">
        <v>16500</v>
      </c>
    </row>
    <row r="436" spans="1:5" x14ac:dyDescent="0.25">
      <c r="A436" s="110">
        <v>44750</v>
      </c>
      <c r="B436" s="4" t="s">
        <v>1236</v>
      </c>
      <c r="C436" s="104"/>
      <c r="D436" s="105"/>
      <c r="E436" s="119">
        <v>20000</v>
      </c>
    </row>
    <row r="437" spans="1:5" x14ac:dyDescent="0.25">
      <c r="A437" s="110">
        <v>44777</v>
      </c>
      <c r="B437" s="4" t="s">
        <v>1236</v>
      </c>
      <c r="C437" s="104"/>
      <c r="D437" s="105"/>
      <c r="E437" s="119">
        <v>16500</v>
      </c>
    </row>
    <row r="438" spans="1:5" x14ac:dyDescent="0.25">
      <c r="A438" s="110">
        <v>44777</v>
      </c>
      <c r="B438" s="4" t="s">
        <v>1236</v>
      </c>
      <c r="C438" s="104"/>
      <c r="D438" s="105"/>
      <c r="E438" s="119">
        <v>27500</v>
      </c>
    </row>
    <row r="439" spans="1:5" x14ac:dyDescent="0.25">
      <c r="A439" s="110">
        <v>44778</v>
      </c>
      <c r="B439" s="4" t="s">
        <v>1236</v>
      </c>
      <c r="C439" s="104"/>
      <c r="D439" s="105"/>
      <c r="E439" s="119">
        <v>18000</v>
      </c>
    </row>
    <row r="440" spans="1:5" x14ac:dyDescent="0.25">
      <c r="A440" s="110">
        <v>44778</v>
      </c>
      <c r="B440" s="4" t="s">
        <v>1236</v>
      </c>
      <c r="C440" s="104"/>
      <c r="D440" s="105"/>
      <c r="E440" s="119">
        <v>20000</v>
      </c>
    </row>
    <row r="441" spans="1:5" x14ac:dyDescent="0.25">
      <c r="A441" s="110">
        <v>44809</v>
      </c>
      <c r="B441" s="4" t="s">
        <v>1236</v>
      </c>
      <c r="C441" s="104"/>
      <c r="D441" s="105"/>
      <c r="E441" s="119">
        <v>16500</v>
      </c>
    </row>
    <row r="442" spans="1:5" x14ac:dyDescent="0.25">
      <c r="A442" s="110">
        <v>44809</v>
      </c>
      <c r="B442" s="4" t="s">
        <v>1236</v>
      </c>
      <c r="C442" s="104"/>
      <c r="D442" s="105"/>
      <c r="E442" s="119">
        <v>20000</v>
      </c>
    </row>
    <row r="443" spans="1:5" x14ac:dyDescent="0.25">
      <c r="A443" s="110">
        <v>44809</v>
      </c>
      <c r="B443" s="4" t="s">
        <v>1236</v>
      </c>
      <c r="C443" s="104"/>
      <c r="D443" s="105"/>
      <c r="E443" s="119">
        <v>18000</v>
      </c>
    </row>
    <row r="444" spans="1:5" x14ac:dyDescent="0.25">
      <c r="A444" s="110">
        <v>44809</v>
      </c>
      <c r="B444" s="4" t="s">
        <v>1236</v>
      </c>
      <c r="C444" s="104"/>
      <c r="D444" s="105"/>
      <c r="E444" s="119">
        <v>27500</v>
      </c>
    </row>
    <row r="445" spans="1:5" x14ac:dyDescent="0.25">
      <c r="A445" s="110">
        <v>44750</v>
      </c>
      <c r="B445" s="4" t="s">
        <v>1246</v>
      </c>
      <c r="C445" s="104"/>
      <c r="D445" s="105"/>
      <c r="E445" s="112">
        <v>45000</v>
      </c>
    </row>
    <row r="446" spans="1:5" x14ac:dyDescent="0.25">
      <c r="A446" s="110">
        <v>44781</v>
      </c>
      <c r="B446" s="4" t="s">
        <v>1246</v>
      </c>
      <c r="C446" s="104"/>
      <c r="D446" s="105"/>
      <c r="E446" s="112">
        <v>45000</v>
      </c>
    </row>
    <row r="447" spans="1:5" x14ac:dyDescent="0.25">
      <c r="A447" s="110">
        <v>44809</v>
      </c>
      <c r="B447" s="4" t="s">
        <v>1246</v>
      </c>
      <c r="C447" s="104"/>
      <c r="D447" s="105"/>
      <c r="E447" s="112">
        <v>45000</v>
      </c>
    </row>
    <row r="448" spans="1:5" x14ac:dyDescent="0.25">
      <c r="A448" s="110">
        <v>44741</v>
      </c>
      <c r="B448" s="4" t="s">
        <v>1234</v>
      </c>
      <c r="D448" s="34"/>
      <c r="E448" s="111">
        <v>62870</v>
      </c>
    </row>
    <row r="449" spans="1:5" x14ac:dyDescent="0.25">
      <c r="A449" s="123">
        <v>44824</v>
      </c>
      <c r="B449" s="4" t="s">
        <v>1234</v>
      </c>
      <c r="D449" s="34"/>
      <c r="E449" s="111">
        <v>40960</v>
      </c>
    </row>
    <row r="450" spans="1:5" x14ac:dyDescent="0.25">
      <c r="A450" s="127">
        <v>44876</v>
      </c>
      <c r="B450" s="128" t="s">
        <v>1270</v>
      </c>
      <c r="D450" s="34"/>
      <c r="E450" s="130">
        <v>96580</v>
      </c>
    </row>
    <row r="451" spans="1:5" x14ac:dyDescent="0.25">
      <c r="A451" s="127">
        <v>44914</v>
      </c>
      <c r="B451" s="128" t="s">
        <v>1270</v>
      </c>
      <c r="D451" s="34"/>
      <c r="E451" s="130">
        <v>60010</v>
      </c>
    </row>
    <row r="452" spans="1:5" x14ac:dyDescent="0.25">
      <c r="A452" s="110">
        <v>44847</v>
      </c>
      <c r="B452" s="4" t="s">
        <v>1271</v>
      </c>
      <c r="D452" s="34"/>
      <c r="E452" s="112">
        <v>4425</v>
      </c>
    </row>
    <row r="453" spans="1:5" x14ac:dyDescent="0.25">
      <c r="A453" s="110">
        <v>44914</v>
      </c>
      <c r="B453" s="4" t="s">
        <v>1271</v>
      </c>
      <c r="D453" s="34"/>
      <c r="E453" s="112">
        <v>5133</v>
      </c>
    </row>
    <row r="454" spans="1:5" x14ac:dyDescent="0.25">
      <c r="A454" s="110">
        <v>44840</v>
      </c>
      <c r="B454" s="4" t="s">
        <v>1272</v>
      </c>
      <c r="D454" s="34"/>
      <c r="E454" s="56">
        <v>20000</v>
      </c>
    </row>
    <row r="455" spans="1:5" x14ac:dyDescent="0.25">
      <c r="A455" s="110">
        <v>44840</v>
      </c>
      <c r="B455" s="4" t="s">
        <v>1272</v>
      </c>
      <c r="D455" s="34"/>
      <c r="E455" s="56">
        <v>16500</v>
      </c>
    </row>
    <row r="456" spans="1:5" x14ac:dyDescent="0.25">
      <c r="A456" s="110">
        <v>44840</v>
      </c>
      <c r="B456" s="4" t="s">
        <v>1272</v>
      </c>
      <c r="D456" s="34"/>
      <c r="E456" s="56">
        <v>18000</v>
      </c>
    </row>
    <row r="457" spans="1:5" x14ac:dyDescent="0.25">
      <c r="A457" s="110">
        <v>44841</v>
      </c>
      <c r="B457" s="4" t="s">
        <v>1272</v>
      </c>
      <c r="D457" s="34"/>
      <c r="E457" s="56">
        <v>27500</v>
      </c>
    </row>
    <row r="458" spans="1:5" x14ac:dyDescent="0.25">
      <c r="A458" s="110">
        <v>44854</v>
      </c>
      <c r="B458" s="4" t="s">
        <v>1272</v>
      </c>
      <c r="D458" s="34"/>
      <c r="E458" s="56">
        <v>16500</v>
      </c>
    </row>
    <row r="459" spans="1:5" x14ac:dyDescent="0.25">
      <c r="A459" s="110">
        <v>44854</v>
      </c>
      <c r="B459" s="4" t="s">
        <v>1272</v>
      </c>
      <c r="D459" s="34"/>
      <c r="E459" s="56">
        <v>27500</v>
      </c>
    </row>
    <row r="460" spans="1:5" x14ac:dyDescent="0.25">
      <c r="A460" s="110">
        <v>44854</v>
      </c>
      <c r="B460" s="4" t="s">
        <v>1272</v>
      </c>
      <c r="D460" s="34"/>
      <c r="E460" s="56">
        <v>20000</v>
      </c>
    </row>
    <row r="461" spans="1:5" x14ac:dyDescent="0.25">
      <c r="A461" s="110">
        <v>44866</v>
      </c>
      <c r="B461" s="4" t="s">
        <v>1272</v>
      </c>
      <c r="D461" s="34"/>
      <c r="E461" s="56">
        <v>18000</v>
      </c>
    </row>
    <row r="462" spans="1:5" x14ac:dyDescent="0.25">
      <c r="A462" s="110">
        <v>44869</v>
      </c>
      <c r="B462" s="4" t="s">
        <v>1272</v>
      </c>
      <c r="D462" s="34"/>
      <c r="E462" s="56">
        <v>20000</v>
      </c>
    </row>
    <row r="463" spans="1:5" x14ac:dyDescent="0.25">
      <c r="A463" s="110">
        <v>44869</v>
      </c>
      <c r="B463" s="4" t="s">
        <v>1272</v>
      </c>
      <c r="D463" s="34"/>
      <c r="E463" s="56">
        <v>16500</v>
      </c>
    </row>
    <row r="464" spans="1:5" x14ac:dyDescent="0.25">
      <c r="A464" s="110">
        <v>44869</v>
      </c>
      <c r="B464" s="4" t="s">
        <v>1272</v>
      </c>
      <c r="D464" s="34"/>
      <c r="E464" s="56">
        <v>27500</v>
      </c>
    </row>
    <row r="465" spans="1:5" x14ac:dyDescent="0.25">
      <c r="A465" s="110">
        <v>44898</v>
      </c>
      <c r="B465" s="4" t="s">
        <v>1272</v>
      </c>
      <c r="D465" s="34"/>
      <c r="E465" s="56">
        <v>20000</v>
      </c>
    </row>
    <row r="466" spans="1:5" x14ac:dyDescent="0.25">
      <c r="A466" s="110">
        <v>44898</v>
      </c>
      <c r="B466" s="4" t="s">
        <v>1272</v>
      </c>
      <c r="D466" s="34"/>
      <c r="E466" s="56">
        <v>27500</v>
      </c>
    </row>
    <row r="467" spans="1:5" x14ac:dyDescent="0.25">
      <c r="A467" s="110">
        <v>44898</v>
      </c>
      <c r="B467" s="4" t="s">
        <v>1272</v>
      </c>
      <c r="D467" s="34"/>
      <c r="E467" s="56">
        <v>16500</v>
      </c>
    </row>
    <row r="468" spans="1:5" x14ac:dyDescent="0.25">
      <c r="A468" s="110">
        <v>44931</v>
      </c>
      <c r="B468" s="4" t="s">
        <v>1206</v>
      </c>
      <c r="D468" s="34"/>
      <c r="E468" s="56">
        <v>4295</v>
      </c>
    </row>
    <row r="469" spans="1:5" x14ac:dyDescent="0.25">
      <c r="A469" s="110">
        <v>44936</v>
      </c>
      <c r="B469" s="4" t="s">
        <v>1280</v>
      </c>
      <c r="D469" s="34"/>
      <c r="E469" s="56">
        <v>8850</v>
      </c>
    </row>
    <row r="470" spans="1:5" x14ac:dyDescent="0.25">
      <c r="A470" s="110">
        <v>44914</v>
      </c>
      <c r="B470" s="4" t="s">
        <v>1281</v>
      </c>
      <c r="D470" s="34"/>
      <c r="E470" s="56">
        <v>64480</v>
      </c>
    </row>
    <row r="471" spans="1:5" x14ac:dyDescent="0.25">
      <c r="A471" s="110">
        <v>44927</v>
      </c>
      <c r="B471" s="4" t="s">
        <v>1282</v>
      </c>
      <c r="D471" s="34"/>
      <c r="E471" s="56">
        <v>45000</v>
      </c>
    </row>
    <row r="472" spans="1:5" x14ac:dyDescent="0.25">
      <c r="A472" s="110">
        <v>44930</v>
      </c>
      <c r="B472" s="4" t="s">
        <v>1272</v>
      </c>
      <c r="D472" s="34"/>
      <c r="E472" s="56">
        <v>20000</v>
      </c>
    </row>
    <row r="473" spans="1:5" x14ac:dyDescent="0.25">
      <c r="A473" s="110">
        <v>44930</v>
      </c>
      <c r="B473" s="4" t="s">
        <v>1272</v>
      </c>
      <c r="D473" s="34"/>
      <c r="E473" s="56">
        <v>27500</v>
      </c>
    </row>
    <row r="474" spans="1:5" x14ac:dyDescent="0.25">
      <c r="A474" s="110">
        <v>44930</v>
      </c>
      <c r="B474" s="4" t="s">
        <v>1272</v>
      </c>
      <c r="D474" s="34"/>
      <c r="E474" s="56">
        <v>16500</v>
      </c>
    </row>
    <row r="475" spans="1:5" x14ac:dyDescent="0.25">
      <c r="A475" s="110">
        <v>44931</v>
      </c>
      <c r="B475" s="4" t="s">
        <v>1272</v>
      </c>
      <c r="D475" s="34"/>
      <c r="E475" s="56">
        <v>18000</v>
      </c>
    </row>
    <row r="476" spans="1:5" x14ac:dyDescent="0.25">
      <c r="A476" s="110">
        <v>44949</v>
      </c>
      <c r="B476" s="4" t="s">
        <v>1272</v>
      </c>
      <c r="D476" s="34"/>
      <c r="E476" s="56">
        <v>42000</v>
      </c>
    </row>
    <row r="477" spans="1:5" x14ac:dyDescent="0.25">
      <c r="A477" s="110">
        <v>44961</v>
      </c>
      <c r="B477" s="4" t="s">
        <v>1272</v>
      </c>
      <c r="D477" s="34"/>
      <c r="E477" s="56">
        <v>18500</v>
      </c>
    </row>
    <row r="478" spans="1:5" x14ac:dyDescent="0.25">
      <c r="A478" s="110">
        <v>44961</v>
      </c>
      <c r="B478" s="4" t="s">
        <v>1272</v>
      </c>
      <c r="D478" s="34"/>
      <c r="E478" s="56">
        <v>27500</v>
      </c>
    </row>
    <row r="479" spans="1:5" x14ac:dyDescent="0.25">
      <c r="A479" s="110">
        <v>44966</v>
      </c>
      <c r="B479" s="4" t="s">
        <v>1272</v>
      </c>
      <c r="D479" s="34"/>
      <c r="E479" s="56">
        <v>18000</v>
      </c>
    </row>
    <row r="480" spans="1:5" x14ac:dyDescent="0.25">
      <c r="A480" s="110">
        <v>44959</v>
      </c>
      <c r="B480" s="4" t="s">
        <v>1285</v>
      </c>
      <c r="D480" s="34"/>
      <c r="E480" s="56">
        <v>11900</v>
      </c>
    </row>
    <row r="481" spans="1:5" x14ac:dyDescent="0.25">
      <c r="A481" s="110">
        <v>44958</v>
      </c>
      <c r="B481" s="4" t="s">
        <v>1282</v>
      </c>
      <c r="D481" s="34"/>
      <c r="E481" s="56">
        <v>45000</v>
      </c>
    </row>
    <row r="482" spans="1:5" x14ac:dyDescent="0.25">
      <c r="A482" s="110">
        <v>44975</v>
      </c>
      <c r="B482" s="4" t="s">
        <v>1281</v>
      </c>
      <c r="D482" s="34"/>
      <c r="E482" s="56">
        <v>53880</v>
      </c>
    </row>
    <row r="483" spans="1:5" x14ac:dyDescent="0.25">
      <c r="A483" s="110">
        <v>44964</v>
      </c>
      <c r="B483" s="4" t="s">
        <v>1206</v>
      </c>
      <c r="D483" s="34"/>
      <c r="E483" s="56">
        <v>1934.72</v>
      </c>
    </row>
    <row r="484" spans="1:5" x14ac:dyDescent="0.25">
      <c r="A484" s="110">
        <v>44986</v>
      </c>
      <c r="B484" s="4" t="s">
        <v>1206</v>
      </c>
      <c r="D484" s="34"/>
      <c r="E484" s="56">
        <v>4529.8599999999997</v>
      </c>
    </row>
    <row r="485" spans="1:5" x14ac:dyDescent="0.25">
      <c r="A485" s="110">
        <v>45016</v>
      </c>
      <c r="B485" s="4" t="s">
        <v>1219</v>
      </c>
      <c r="D485" s="34"/>
      <c r="E485" s="56">
        <v>150450</v>
      </c>
    </row>
    <row r="486" spans="1:5" x14ac:dyDescent="0.25">
      <c r="A486" s="110">
        <v>45009</v>
      </c>
      <c r="B486" s="4" t="s">
        <v>1281</v>
      </c>
      <c r="D486" s="34"/>
      <c r="E486" s="56">
        <v>49410</v>
      </c>
    </row>
    <row r="487" spans="1:5" x14ac:dyDescent="0.25">
      <c r="A487" s="110">
        <v>44986</v>
      </c>
      <c r="B487" s="4" t="s">
        <v>1282</v>
      </c>
      <c r="D487" s="34"/>
      <c r="E487" s="56">
        <v>45000</v>
      </c>
    </row>
    <row r="488" spans="1:5" x14ac:dyDescent="0.25">
      <c r="A488" s="110">
        <v>44991</v>
      </c>
      <c r="B488" s="4" t="s">
        <v>1272</v>
      </c>
      <c r="D488" s="34"/>
      <c r="E488" s="56">
        <v>18500</v>
      </c>
    </row>
    <row r="489" spans="1:5" x14ac:dyDescent="0.25">
      <c r="A489" s="110">
        <v>44991</v>
      </c>
      <c r="B489" s="4" t="s">
        <v>1272</v>
      </c>
      <c r="D489" s="34"/>
      <c r="E489" s="56">
        <v>27500</v>
      </c>
    </row>
    <row r="490" spans="1:5" x14ac:dyDescent="0.25">
      <c r="A490" s="110">
        <v>44991</v>
      </c>
      <c r="B490" s="4" t="s">
        <v>1272</v>
      </c>
      <c r="D490" s="34"/>
      <c r="E490" s="56">
        <v>18000</v>
      </c>
    </row>
    <row r="491" spans="1:5" x14ac:dyDescent="0.25">
      <c r="A491" s="4" t="s">
        <v>1295</v>
      </c>
      <c r="B491" s="4" t="s">
        <v>1354</v>
      </c>
      <c r="D491" s="34"/>
      <c r="E491" s="120">
        <v>51190</v>
      </c>
    </row>
    <row r="492" spans="1:5" x14ac:dyDescent="0.25">
      <c r="A492" s="4" t="s">
        <v>1353</v>
      </c>
      <c r="B492" s="4" t="s">
        <v>1354</v>
      </c>
      <c r="D492" s="34"/>
      <c r="E492" s="120">
        <v>49880</v>
      </c>
    </row>
    <row r="493" spans="1:5" x14ac:dyDescent="0.25">
      <c r="A493" s="4" t="s">
        <v>1331</v>
      </c>
      <c r="B493" s="4" t="s">
        <v>1354</v>
      </c>
      <c r="D493" s="34"/>
      <c r="E493" s="120">
        <v>48270</v>
      </c>
    </row>
    <row r="494" spans="1:5" x14ac:dyDescent="0.25">
      <c r="A494" s="4" t="s">
        <v>1343</v>
      </c>
      <c r="B494" s="4" t="s">
        <v>1348</v>
      </c>
      <c r="C494" s="98"/>
      <c r="D494" s="98"/>
      <c r="E494" s="120">
        <v>45000</v>
      </c>
    </row>
    <row r="495" spans="1:5" x14ac:dyDescent="0.25">
      <c r="A495" s="127">
        <v>44835</v>
      </c>
      <c r="B495" s="128" t="s">
        <v>959</v>
      </c>
      <c r="C495" s="98"/>
      <c r="D495" s="98"/>
      <c r="E495" s="130">
        <v>45000</v>
      </c>
    </row>
    <row r="496" spans="1:5" x14ac:dyDescent="0.25">
      <c r="A496" s="128" t="s">
        <v>1341</v>
      </c>
      <c r="B496" s="128" t="s">
        <v>1348</v>
      </c>
      <c r="C496" s="137"/>
      <c r="D496" s="137"/>
      <c r="E496" s="138">
        <v>45000</v>
      </c>
    </row>
    <row r="497" spans="1:5" x14ac:dyDescent="0.25">
      <c r="A497" s="128" t="s">
        <v>1326</v>
      </c>
      <c r="B497" s="128" t="s">
        <v>1321</v>
      </c>
      <c r="C497" s="137"/>
      <c r="D497" s="137"/>
      <c r="E497" s="138">
        <v>4618</v>
      </c>
    </row>
    <row r="498" spans="1:5" x14ac:dyDescent="0.25">
      <c r="A498" s="128" t="s">
        <v>1306</v>
      </c>
      <c r="B498" s="128" t="s">
        <v>1321</v>
      </c>
      <c r="C498" s="137"/>
      <c r="D498" s="137"/>
      <c r="E498" s="138">
        <v>2862</v>
      </c>
    </row>
    <row r="499" spans="1:5" x14ac:dyDescent="0.25">
      <c r="A499" s="128" t="s">
        <v>1306</v>
      </c>
      <c r="B499" s="128" t="s">
        <v>1321</v>
      </c>
      <c r="C499" s="137"/>
      <c r="D499" s="137"/>
      <c r="E499" s="138">
        <v>8481</v>
      </c>
    </row>
    <row r="500" spans="1:5" x14ac:dyDescent="0.25">
      <c r="A500" s="110" t="s">
        <v>1356</v>
      </c>
      <c r="B500" s="4" t="s">
        <v>1246</v>
      </c>
      <c r="D500" s="34"/>
      <c r="E500" s="56">
        <v>45000</v>
      </c>
    </row>
    <row r="501" spans="1:5" x14ac:dyDescent="0.25">
      <c r="A501" s="110">
        <v>45139</v>
      </c>
      <c r="B501" s="4" t="s">
        <v>1363</v>
      </c>
      <c r="D501" s="34"/>
      <c r="E501" s="120">
        <v>8438</v>
      </c>
    </row>
    <row r="502" spans="1:5" x14ac:dyDescent="0.25">
      <c r="A502" s="110">
        <v>45139</v>
      </c>
      <c r="B502" s="4" t="s">
        <v>1364</v>
      </c>
      <c r="D502" s="34"/>
      <c r="E502" s="56">
        <v>45000</v>
      </c>
    </row>
    <row r="503" spans="1:5" x14ac:dyDescent="0.25">
      <c r="A503" s="110">
        <v>45157</v>
      </c>
      <c r="B503" s="4" t="s">
        <v>1354</v>
      </c>
      <c r="D503" s="34"/>
      <c r="E503" s="56">
        <v>44430</v>
      </c>
    </row>
    <row r="504" spans="1:5" x14ac:dyDescent="0.25">
      <c r="A504" s="110">
        <v>45145</v>
      </c>
      <c r="B504" s="4" t="s">
        <v>1236</v>
      </c>
      <c r="D504" s="34"/>
      <c r="E504" s="56">
        <v>82000</v>
      </c>
    </row>
    <row r="505" spans="1:5" x14ac:dyDescent="0.25">
      <c r="A505" s="110">
        <v>45170</v>
      </c>
      <c r="B505" s="4" t="s">
        <v>1365</v>
      </c>
      <c r="D505" s="34"/>
      <c r="E505" s="56">
        <v>3407</v>
      </c>
    </row>
    <row r="506" spans="1:5" x14ac:dyDescent="0.25">
      <c r="A506" s="110">
        <v>45170</v>
      </c>
      <c r="B506" s="4" t="s">
        <v>1246</v>
      </c>
      <c r="D506" s="34"/>
      <c r="E506" s="56">
        <v>45000</v>
      </c>
    </row>
    <row r="507" spans="1:5" x14ac:dyDescent="0.25">
      <c r="A507" s="110">
        <v>45183</v>
      </c>
      <c r="B507" s="4" t="s">
        <v>1366</v>
      </c>
      <c r="D507" s="34"/>
      <c r="E507" s="56">
        <v>48450</v>
      </c>
    </row>
    <row r="508" spans="1:5" x14ac:dyDescent="0.25">
      <c r="A508" s="110">
        <v>45108</v>
      </c>
      <c r="B508" s="4" t="s">
        <v>1246</v>
      </c>
      <c r="D508" s="34"/>
      <c r="E508" s="56">
        <v>45000</v>
      </c>
    </row>
    <row r="509" spans="1:5" x14ac:dyDescent="0.25">
      <c r="A509" s="110">
        <v>45116</v>
      </c>
      <c r="B509" s="4" t="s">
        <v>1354</v>
      </c>
      <c r="D509" s="34"/>
      <c r="E509" s="56">
        <v>644864</v>
      </c>
    </row>
    <row r="510" spans="1:5" x14ac:dyDescent="0.25">
      <c r="A510" s="110">
        <v>45125</v>
      </c>
      <c r="B510" s="4" t="s">
        <v>1354</v>
      </c>
      <c r="D510" s="34"/>
      <c r="E510" s="56">
        <v>36790</v>
      </c>
    </row>
    <row r="511" spans="1:5" x14ac:dyDescent="0.25">
      <c r="A511" s="110">
        <v>45108</v>
      </c>
      <c r="B511" s="4" t="s">
        <v>1236</v>
      </c>
      <c r="D511" s="34"/>
      <c r="E511" s="56">
        <v>111000</v>
      </c>
    </row>
    <row r="512" spans="1:5" x14ac:dyDescent="0.25">
      <c r="A512" s="110">
        <v>45116</v>
      </c>
      <c r="B512" s="4" t="s">
        <v>1206</v>
      </c>
      <c r="D512" s="34"/>
      <c r="E512" s="56">
        <v>15767</v>
      </c>
    </row>
    <row r="513" spans="1:5" x14ac:dyDescent="0.25">
      <c r="A513" s="110"/>
      <c r="B513" s="4" t="s">
        <v>1408</v>
      </c>
      <c r="D513" s="34"/>
      <c r="E513" s="56">
        <v>124284.2</v>
      </c>
    </row>
    <row r="514" spans="1:5" x14ac:dyDescent="0.25">
      <c r="A514" s="110"/>
      <c r="B514" s="4" t="s">
        <v>1409</v>
      </c>
      <c r="D514" s="34"/>
      <c r="E514" s="56">
        <v>10096</v>
      </c>
    </row>
    <row r="515" spans="1:5" x14ac:dyDescent="0.25">
      <c r="A515" s="110"/>
      <c r="B515" s="4" t="s">
        <v>1410</v>
      </c>
      <c r="D515" s="34"/>
      <c r="E515" s="56">
        <v>3717</v>
      </c>
    </row>
    <row r="516" spans="1:5" x14ac:dyDescent="0.25">
      <c r="A516" s="110"/>
      <c r="B516" s="4" t="s">
        <v>1236</v>
      </c>
      <c r="D516" s="34"/>
      <c r="E516" s="56">
        <v>274500</v>
      </c>
    </row>
    <row r="517" spans="1:5" x14ac:dyDescent="0.25">
      <c r="A517" s="146">
        <v>45205</v>
      </c>
      <c r="B517" s="4" t="s">
        <v>1236</v>
      </c>
      <c r="D517" s="34"/>
      <c r="E517" s="131">
        <v>18500</v>
      </c>
    </row>
    <row r="518" spans="1:5" x14ac:dyDescent="0.25">
      <c r="A518" s="147">
        <v>45205</v>
      </c>
      <c r="B518" s="4" t="s">
        <v>1236</v>
      </c>
      <c r="D518" s="34"/>
      <c r="E518" s="131">
        <v>30000</v>
      </c>
    </row>
    <row r="519" spans="1:5" x14ac:dyDescent="0.25">
      <c r="A519" s="147">
        <v>45206</v>
      </c>
      <c r="B519" s="4" t="s">
        <v>1236</v>
      </c>
      <c r="D519" s="34"/>
      <c r="E519" s="131">
        <v>15000</v>
      </c>
    </row>
    <row r="520" spans="1:5" x14ac:dyDescent="0.25">
      <c r="A520" s="147">
        <v>45209</v>
      </c>
      <c r="B520" s="4" t="s">
        <v>1236</v>
      </c>
      <c r="D520" s="34"/>
      <c r="E520" s="131">
        <v>18000</v>
      </c>
    </row>
    <row r="521" spans="1:5" x14ac:dyDescent="0.25">
      <c r="A521" s="147">
        <v>45234</v>
      </c>
      <c r="B521" s="4" t="s">
        <v>1236</v>
      </c>
      <c r="D521" s="34"/>
      <c r="E521" s="131">
        <v>30000</v>
      </c>
    </row>
    <row r="522" spans="1:5" x14ac:dyDescent="0.25">
      <c r="A522" s="147">
        <v>45234</v>
      </c>
      <c r="B522" s="4" t="s">
        <v>1236</v>
      </c>
      <c r="D522" s="34"/>
      <c r="E522" s="131">
        <v>18300</v>
      </c>
    </row>
    <row r="523" spans="1:5" x14ac:dyDescent="0.25">
      <c r="A523" s="147">
        <v>45236</v>
      </c>
      <c r="B523" s="4" t="s">
        <v>1236</v>
      </c>
      <c r="D523" s="34"/>
      <c r="E523" s="131">
        <v>18000</v>
      </c>
    </row>
    <row r="524" spans="1:5" x14ac:dyDescent="0.25">
      <c r="A524" s="147">
        <v>45236</v>
      </c>
      <c r="B524" s="4" t="s">
        <v>1236</v>
      </c>
      <c r="D524" s="34"/>
      <c r="E524" s="131">
        <v>15000</v>
      </c>
    </row>
    <row r="525" spans="1:5" x14ac:dyDescent="0.25">
      <c r="A525" s="147">
        <v>45265</v>
      </c>
      <c r="B525" s="4" t="s">
        <v>1236</v>
      </c>
      <c r="D525" s="34"/>
      <c r="E525" s="131">
        <v>15000</v>
      </c>
    </row>
    <row r="526" spans="1:5" x14ac:dyDescent="0.25">
      <c r="A526" s="147">
        <v>45265</v>
      </c>
      <c r="B526" s="4" t="s">
        <v>1236</v>
      </c>
      <c r="D526" s="34"/>
      <c r="E526" s="131">
        <v>20000</v>
      </c>
    </row>
    <row r="527" spans="1:5" x14ac:dyDescent="0.25">
      <c r="A527" s="147">
        <v>45265</v>
      </c>
      <c r="B527" s="4" t="s">
        <v>1236</v>
      </c>
      <c r="D527" s="34"/>
      <c r="E527" s="131">
        <v>30000</v>
      </c>
    </row>
    <row r="528" spans="1:5" x14ac:dyDescent="0.25">
      <c r="A528" s="110"/>
      <c r="B528" s="148" t="s">
        <v>1408</v>
      </c>
      <c r="D528" s="34"/>
      <c r="E528" s="32">
        <v>50</v>
      </c>
    </row>
    <row r="529" spans="1:5" x14ac:dyDescent="0.25">
      <c r="A529" s="110"/>
      <c r="B529" s="148" t="s">
        <v>1417</v>
      </c>
      <c r="D529" s="34"/>
      <c r="E529" s="32">
        <v>5957.82</v>
      </c>
    </row>
    <row r="530" spans="1:5" ht="15.75" thickBot="1" x14ac:dyDescent="0.3">
      <c r="A530" s="110"/>
      <c r="B530" s="148" t="s">
        <v>1418</v>
      </c>
      <c r="D530" s="34"/>
      <c r="E530" s="32">
        <v>6773</v>
      </c>
    </row>
    <row r="531" spans="1:5" x14ac:dyDescent="0.25">
      <c r="A531" s="153">
        <v>45212</v>
      </c>
      <c r="B531" s="152" t="s">
        <v>1419</v>
      </c>
      <c r="D531" s="34"/>
      <c r="E531" s="149">
        <v>44260</v>
      </c>
    </row>
    <row r="532" spans="1:5" x14ac:dyDescent="0.25">
      <c r="A532" s="154">
        <v>45254</v>
      </c>
      <c r="B532" s="152" t="s">
        <v>1419</v>
      </c>
      <c r="D532" s="34"/>
      <c r="E532" s="150">
        <v>43070</v>
      </c>
    </row>
    <row r="533" spans="1:5" x14ac:dyDescent="0.25">
      <c r="A533" s="154">
        <v>45262</v>
      </c>
      <c r="B533" s="152" t="s">
        <v>1419</v>
      </c>
      <c r="D533" s="34"/>
      <c r="E533" s="150">
        <v>92652</v>
      </c>
    </row>
    <row r="534" spans="1:5" ht="15.75" thickBot="1" x14ac:dyDescent="0.3">
      <c r="A534" s="154">
        <v>45286</v>
      </c>
      <c r="B534" s="152" t="s">
        <v>1419</v>
      </c>
      <c r="D534" s="34"/>
      <c r="E534" s="151">
        <v>32680</v>
      </c>
    </row>
    <row r="535" spans="1:5" x14ac:dyDescent="0.25">
      <c r="A535" s="190" t="s">
        <v>1468</v>
      </c>
      <c r="B535" s="4" t="s">
        <v>1206</v>
      </c>
      <c r="D535" s="34"/>
      <c r="E535" s="141">
        <v>6314</v>
      </c>
    </row>
    <row r="536" spans="1:5" x14ac:dyDescent="0.25">
      <c r="A536" s="189" t="s">
        <v>1446</v>
      </c>
      <c r="B536" s="4" t="s">
        <v>1469</v>
      </c>
      <c r="D536" s="34"/>
      <c r="E536" s="5">
        <v>68708</v>
      </c>
    </row>
    <row r="537" spans="1:5" x14ac:dyDescent="0.25">
      <c r="A537" s="190" t="s">
        <v>1470</v>
      </c>
      <c r="B537" s="4" t="s">
        <v>1471</v>
      </c>
      <c r="D537" s="34"/>
      <c r="E537" s="5">
        <v>30690</v>
      </c>
    </row>
    <row r="538" spans="1:5" x14ac:dyDescent="0.25">
      <c r="A538" s="192">
        <v>45323</v>
      </c>
      <c r="B538" s="4" t="s">
        <v>959</v>
      </c>
      <c r="D538" s="34"/>
      <c r="E538" s="193">
        <v>75000</v>
      </c>
    </row>
    <row r="539" spans="1:5" x14ac:dyDescent="0.25">
      <c r="A539" s="192">
        <v>45351</v>
      </c>
      <c r="B539" s="4" t="s">
        <v>1257</v>
      </c>
      <c r="D539" s="34"/>
      <c r="E539" s="193">
        <v>6314</v>
      </c>
    </row>
    <row r="540" spans="1:5" x14ac:dyDescent="0.25">
      <c r="A540" s="189" t="s">
        <v>1464</v>
      </c>
      <c r="B540" s="4" t="s">
        <v>1206</v>
      </c>
      <c r="D540" s="34"/>
      <c r="E540" s="141">
        <v>6314</v>
      </c>
    </row>
    <row r="541" spans="1:5" x14ac:dyDescent="0.25">
      <c r="A541" s="189" t="s">
        <v>1464</v>
      </c>
      <c r="B541" s="4" t="s">
        <v>1206</v>
      </c>
      <c r="D541" s="34"/>
      <c r="E541" s="141">
        <v>9031</v>
      </c>
    </row>
    <row r="542" spans="1:5" x14ac:dyDescent="0.25">
      <c r="A542" s="189" t="s">
        <v>1472</v>
      </c>
      <c r="B542" s="4" t="s">
        <v>1246</v>
      </c>
      <c r="D542" s="34"/>
      <c r="E542" s="5">
        <v>75000</v>
      </c>
    </row>
    <row r="543" spans="1:5" x14ac:dyDescent="0.25">
      <c r="A543" s="190" t="s">
        <v>1464</v>
      </c>
      <c r="B543" s="4" t="s">
        <v>1471</v>
      </c>
      <c r="D543" s="34"/>
      <c r="E543" s="5">
        <v>29130</v>
      </c>
    </row>
    <row r="544" spans="1:5" x14ac:dyDescent="0.25">
      <c r="A544" s="4" t="s">
        <v>1466</v>
      </c>
      <c r="B544" s="4" t="s">
        <v>1471</v>
      </c>
      <c r="D544" s="34"/>
      <c r="E544" s="5">
        <v>31220</v>
      </c>
    </row>
    <row r="545" spans="1:5" x14ac:dyDescent="0.25">
      <c r="A545" s="189" t="s">
        <v>1456</v>
      </c>
      <c r="B545" t="s">
        <v>1461</v>
      </c>
      <c r="C545" s="98"/>
      <c r="D545" s="98"/>
      <c r="E545" s="141">
        <v>196179</v>
      </c>
    </row>
    <row r="546" spans="1:5" x14ac:dyDescent="0.25">
      <c r="A546" s="189" t="s">
        <v>1456</v>
      </c>
      <c r="B546" s="4" t="s">
        <v>1461</v>
      </c>
      <c r="C546" s="98"/>
      <c r="D546" s="98"/>
      <c r="E546" s="141">
        <v>53210</v>
      </c>
    </row>
    <row r="547" spans="1:5" x14ac:dyDescent="0.25">
      <c r="A547" s="189" t="s">
        <v>1456</v>
      </c>
      <c r="B547" s="4" t="s">
        <v>1461</v>
      </c>
      <c r="C547" s="98"/>
      <c r="D547" s="98"/>
      <c r="E547" s="141">
        <v>67402</v>
      </c>
    </row>
    <row r="548" spans="1:5" x14ac:dyDescent="0.25">
      <c r="A548" s="189"/>
      <c r="B548"/>
      <c r="D548" s="34"/>
      <c r="E548" s="194"/>
    </row>
    <row r="549" spans="1:5" x14ac:dyDescent="0.25">
      <c r="A549" s="189"/>
      <c r="B549"/>
      <c r="D549" s="34"/>
      <c r="E549" s="194"/>
    </row>
    <row r="550" spans="1:5" x14ac:dyDescent="0.25">
      <c r="A550" s="189"/>
      <c r="B550"/>
      <c r="D550" s="34"/>
      <c r="E550" s="194"/>
    </row>
    <row r="551" spans="1:5" x14ac:dyDescent="0.25">
      <c r="A551" s="110"/>
      <c r="B551"/>
      <c r="D551" s="34"/>
      <c r="E551" s="32"/>
    </row>
    <row r="552" spans="1:5" x14ac:dyDescent="0.25">
      <c r="A552" s="110"/>
      <c r="B552" s="4"/>
      <c r="D552" s="34"/>
      <c r="E552" s="56"/>
    </row>
    <row r="553" spans="1:5" x14ac:dyDescent="0.25">
      <c r="A553" s="110"/>
      <c r="B553" s="4"/>
      <c r="D553" s="34"/>
      <c r="E553" s="56"/>
    </row>
    <row r="554" spans="1:5" x14ac:dyDescent="0.25">
      <c r="A554" s="39"/>
      <c r="B554" s="39"/>
      <c r="C554" s="39"/>
      <c r="D554" s="39"/>
      <c r="E554" s="86">
        <f>ROUND(SUM(E2:E553),0)</f>
        <v>13726447</v>
      </c>
    </row>
    <row r="555" spans="1:5" x14ac:dyDescent="0.25">
      <c r="A555" s="39"/>
      <c r="B555" s="39"/>
      <c r="C555" s="39"/>
      <c r="D555" s="39"/>
      <c r="E555" s="86"/>
    </row>
    <row r="681" spans="1:5" x14ac:dyDescent="0.25">
      <c r="A681" s="106"/>
      <c r="B681" s="106"/>
      <c r="C681" s="106"/>
      <c r="D681" s="106"/>
      <c r="E681" s="10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3A42-F613-40FD-A55D-ECD47D8684CB}">
  <dimension ref="A2:E54"/>
  <sheetViews>
    <sheetView topLeftCell="A23" workbookViewId="0">
      <selection activeCell="E52" sqref="E52"/>
    </sheetView>
  </sheetViews>
  <sheetFormatPr defaultRowHeight="15" x14ac:dyDescent="0.25"/>
  <cols>
    <col min="1" max="1" width="10.42578125" bestFit="1" customWidth="1"/>
    <col min="2" max="2" width="38" style="2" bestFit="1" customWidth="1"/>
    <col min="3" max="3" width="8.140625" bestFit="1" customWidth="1"/>
    <col min="4" max="4" width="4" bestFit="1" customWidth="1"/>
    <col min="5" max="5" width="14.28515625" bestFit="1" customWidth="1"/>
  </cols>
  <sheetData>
    <row r="2" spans="1:5" x14ac:dyDescent="0.25">
      <c r="A2" s="50">
        <v>44627</v>
      </c>
      <c r="B2" s="51" t="s">
        <v>381</v>
      </c>
      <c r="C2" s="63" t="s">
        <v>359</v>
      </c>
      <c r="D2" s="59" t="s">
        <v>951</v>
      </c>
      <c r="E2" s="52">
        <v>800000</v>
      </c>
    </row>
    <row r="3" spans="1:5" x14ac:dyDescent="0.25">
      <c r="A3" s="62" t="s">
        <v>358</v>
      </c>
      <c r="B3" s="63" t="s">
        <v>764</v>
      </c>
      <c r="C3" s="62" t="s">
        <v>358</v>
      </c>
      <c r="D3" s="51" t="s">
        <v>358</v>
      </c>
      <c r="E3" s="61"/>
    </row>
    <row r="4" spans="1:5" x14ac:dyDescent="0.25">
      <c r="A4" s="62" t="s">
        <v>358</v>
      </c>
      <c r="B4" s="63" t="s">
        <v>952</v>
      </c>
      <c r="C4" s="62" t="s">
        <v>358</v>
      </c>
      <c r="D4" s="51" t="s">
        <v>358</v>
      </c>
      <c r="E4" s="61"/>
    </row>
    <row r="5" spans="1:5" ht="24" x14ac:dyDescent="0.25">
      <c r="A5" s="53"/>
      <c r="B5" s="54" t="s">
        <v>953</v>
      </c>
      <c r="C5" s="64"/>
      <c r="D5" s="64"/>
      <c r="E5" s="55"/>
    </row>
    <row r="6" spans="1:5" x14ac:dyDescent="0.25">
      <c r="A6" s="50">
        <v>44628</v>
      </c>
      <c r="B6" s="51" t="s">
        <v>381</v>
      </c>
      <c r="C6" s="63" t="s">
        <v>359</v>
      </c>
      <c r="D6" s="59" t="s">
        <v>954</v>
      </c>
      <c r="E6" s="52">
        <v>400000</v>
      </c>
    </row>
    <row r="7" spans="1:5" x14ac:dyDescent="0.25">
      <c r="A7" s="62" t="s">
        <v>358</v>
      </c>
      <c r="B7" s="63" t="s">
        <v>764</v>
      </c>
      <c r="C7" s="62" t="s">
        <v>358</v>
      </c>
      <c r="D7" s="51" t="s">
        <v>358</v>
      </c>
      <c r="E7" s="61"/>
    </row>
    <row r="8" spans="1:5" x14ac:dyDescent="0.25">
      <c r="A8" s="62" t="s">
        <v>358</v>
      </c>
      <c r="B8" s="63" t="s">
        <v>952</v>
      </c>
      <c r="C8" s="62" t="s">
        <v>358</v>
      </c>
      <c r="D8" s="51" t="s">
        <v>358</v>
      </c>
      <c r="E8" s="61"/>
    </row>
    <row r="9" spans="1:5" ht="24" x14ac:dyDescent="0.25">
      <c r="A9" s="53"/>
      <c r="B9" s="54" t="s">
        <v>955</v>
      </c>
      <c r="C9" s="64"/>
      <c r="D9" s="64"/>
      <c r="E9" s="55"/>
    </row>
    <row r="10" spans="1:5" x14ac:dyDescent="0.25">
      <c r="A10" s="110">
        <v>44760</v>
      </c>
      <c r="B10" s="4" t="s">
        <v>1241</v>
      </c>
      <c r="C10" s="64"/>
      <c r="D10" s="64"/>
      <c r="E10" s="119">
        <v>432000</v>
      </c>
    </row>
    <row r="11" spans="1:5" x14ac:dyDescent="0.25">
      <c r="A11" s="110">
        <v>44761</v>
      </c>
      <c r="B11" s="4" t="s">
        <v>1241</v>
      </c>
      <c r="C11" s="64"/>
      <c r="D11" s="64"/>
      <c r="E11" s="119">
        <v>30000</v>
      </c>
    </row>
    <row r="12" spans="1:5" x14ac:dyDescent="0.25">
      <c r="A12" s="110">
        <v>44798</v>
      </c>
      <c r="B12" s="4" t="s">
        <v>1241</v>
      </c>
      <c r="C12" s="64"/>
      <c r="D12" s="64"/>
      <c r="E12" s="119">
        <v>648000</v>
      </c>
    </row>
    <row r="13" spans="1:5" x14ac:dyDescent="0.25">
      <c r="A13" s="110">
        <v>44743</v>
      </c>
      <c r="B13" s="4" t="s">
        <v>576</v>
      </c>
      <c r="C13" s="64"/>
      <c r="D13" s="64"/>
      <c r="E13" s="119">
        <v>8500</v>
      </c>
    </row>
    <row r="14" spans="1:5" x14ac:dyDescent="0.25">
      <c r="A14" s="110">
        <v>44825</v>
      </c>
      <c r="B14" s="4" t="s">
        <v>1241</v>
      </c>
      <c r="C14" s="64"/>
      <c r="D14" s="64"/>
      <c r="E14" s="119">
        <v>384000</v>
      </c>
    </row>
    <row r="15" spans="1:5" x14ac:dyDescent="0.25">
      <c r="A15" s="110">
        <v>44832</v>
      </c>
      <c r="B15" s="4" t="s">
        <v>1241</v>
      </c>
      <c r="C15" s="64"/>
      <c r="D15" s="64"/>
      <c r="E15" s="119">
        <v>468000</v>
      </c>
    </row>
    <row r="16" spans="1:5" x14ac:dyDescent="0.25">
      <c r="A16" s="127">
        <v>44847</v>
      </c>
      <c r="B16" s="128" t="s">
        <v>1256</v>
      </c>
      <c r="C16" s="64"/>
      <c r="D16" s="64"/>
      <c r="E16" s="129">
        <v>372000</v>
      </c>
    </row>
    <row r="17" spans="1:5" x14ac:dyDescent="0.25">
      <c r="A17" s="127">
        <v>44894</v>
      </c>
      <c r="B17" s="128" t="s">
        <v>1256</v>
      </c>
      <c r="C17" s="64"/>
      <c r="D17" s="64"/>
      <c r="E17" s="129">
        <v>540000</v>
      </c>
    </row>
    <row r="18" spans="1:5" x14ac:dyDescent="0.25">
      <c r="A18" s="127">
        <v>44900</v>
      </c>
      <c r="B18" s="128" t="s">
        <v>1256</v>
      </c>
      <c r="C18" s="64"/>
      <c r="D18" s="64"/>
      <c r="E18" s="129">
        <v>504000</v>
      </c>
    </row>
    <row r="19" spans="1:5" x14ac:dyDescent="0.25">
      <c r="A19" s="127">
        <v>44908</v>
      </c>
      <c r="B19" s="128" t="s">
        <v>1256</v>
      </c>
      <c r="C19" s="64"/>
      <c r="D19" s="64"/>
      <c r="E19" s="129">
        <v>390000</v>
      </c>
    </row>
    <row r="20" spans="1:5" x14ac:dyDescent="0.25">
      <c r="A20" s="127">
        <v>44932</v>
      </c>
      <c r="B20" s="128" t="s">
        <v>1256</v>
      </c>
      <c r="C20" s="64"/>
      <c r="D20" s="64"/>
      <c r="E20" s="129">
        <v>350000</v>
      </c>
    </row>
    <row r="21" spans="1:5" x14ac:dyDescent="0.25">
      <c r="A21" s="127">
        <v>44932</v>
      </c>
      <c r="B21" s="128" t="s">
        <v>1256</v>
      </c>
      <c r="C21" s="64"/>
      <c r="D21" s="64"/>
      <c r="E21" s="129">
        <v>390000</v>
      </c>
    </row>
    <row r="22" spans="1:5" x14ac:dyDescent="0.25">
      <c r="A22" s="127">
        <v>44932</v>
      </c>
      <c r="B22" s="128" t="s">
        <v>1256</v>
      </c>
      <c r="C22" s="64"/>
      <c r="D22" s="64"/>
      <c r="E22" s="129">
        <v>528000</v>
      </c>
    </row>
    <row r="23" spans="1:5" x14ac:dyDescent="0.25">
      <c r="A23" s="127">
        <v>44951</v>
      </c>
      <c r="B23" s="128" t="s">
        <v>1256</v>
      </c>
      <c r="C23" s="64"/>
      <c r="D23" s="64"/>
      <c r="E23" s="129">
        <v>450000</v>
      </c>
    </row>
    <row r="24" spans="1:5" x14ac:dyDescent="0.25">
      <c r="A24" s="127">
        <v>44955</v>
      </c>
      <c r="B24" s="128" t="s">
        <v>1256</v>
      </c>
      <c r="C24" s="64"/>
      <c r="D24" s="64"/>
      <c r="E24" s="129">
        <v>540000</v>
      </c>
    </row>
    <row r="25" spans="1:5" x14ac:dyDescent="0.25">
      <c r="A25" s="127">
        <v>44966</v>
      </c>
      <c r="B25" s="128" t="s">
        <v>1256</v>
      </c>
      <c r="C25" s="64"/>
      <c r="D25" s="64"/>
      <c r="E25" s="129">
        <v>540000</v>
      </c>
    </row>
    <row r="26" spans="1:5" x14ac:dyDescent="0.25">
      <c r="A26" s="127">
        <v>44966</v>
      </c>
      <c r="B26" s="128" t="s">
        <v>1256</v>
      </c>
      <c r="C26" s="64"/>
      <c r="D26" s="64"/>
      <c r="E26" s="129">
        <v>552000</v>
      </c>
    </row>
    <row r="27" spans="1:5" x14ac:dyDescent="0.25">
      <c r="A27" s="127">
        <v>44974</v>
      </c>
      <c r="B27" s="128" t="s">
        <v>1256</v>
      </c>
      <c r="C27" s="64"/>
      <c r="D27" s="64"/>
      <c r="E27" s="129">
        <v>504000</v>
      </c>
    </row>
    <row r="28" spans="1:5" x14ac:dyDescent="0.25">
      <c r="A28" s="127">
        <v>44979</v>
      </c>
      <c r="B28" s="128" t="s">
        <v>1256</v>
      </c>
      <c r="C28" s="64"/>
      <c r="D28" s="64"/>
      <c r="E28" s="129">
        <v>455000</v>
      </c>
    </row>
    <row r="29" spans="1:5" x14ac:dyDescent="0.25">
      <c r="A29" s="127">
        <v>44979</v>
      </c>
      <c r="B29" s="128" t="s">
        <v>1256</v>
      </c>
      <c r="C29" s="64"/>
      <c r="D29" s="64"/>
      <c r="E29" s="129">
        <v>528000</v>
      </c>
    </row>
    <row r="30" spans="1:5" x14ac:dyDescent="0.25">
      <c r="A30" s="127">
        <v>44986</v>
      </c>
      <c r="B30" s="128" t="s">
        <v>1256</v>
      </c>
      <c r="C30" s="64"/>
      <c r="D30" s="64"/>
      <c r="E30" s="129">
        <v>540000</v>
      </c>
    </row>
    <row r="31" spans="1:5" x14ac:dyDescent="0.25">
      <c r="A31" s="127">
        <v>44986</v>
      </c>
      <c r="B31" s="128" t="s">
        <v>1256</v>
      </c>
      <c r="C31" s="64"/>
      <c r="D31" s="64"/>
      <c r="E31" s="129">
        <v>450000</v>
      </c>
    </row>
    <row r="32" spans="1:5" x14ac:dyDescent="0.25">
      <c r="A32" s="127">
        <v>44988</v>
      </c>
      <c r="B32" s="128" t="s">
        <v>1256</v>
      </c>
      <c r="C32" s="64"/>
      <c r="D32" s="64"/>
      <c r="E32" s="129">
        <v>528000</v>
      </c>
    </row>
    <row r="33" spans="1:5" x14ac:dyDescent="0.25">
      <c r="A33" s="127">
        <v>44991</v>
      </c>
      <c r="B33" s="128" t="s">
        <v>1256</v>
      </c>
      <c r="C33" s="64"/>
      <c r="D33" s="64"/>
      <c r="E33" s="129">
        <v>528000</v>
      </c>
    </row>
    <row r="34" spans="1:5" x14ac:dyDescent="0.25">
      <c r="A34" s="127">
        <v>44991</v>
      </c>
      <c r="B34" s="128" t="s">
        <v>1256</v>
      </c>
      <c r="C34" s="64"/>
      <c r="D34" s="64"/>
      <c r="E34" s="129">
        <v>438000</v>
      </c>
    </row>
    <row r="35" spans="1:5" x14ac:dyDescent="0.25">
      <c r="A35" s="127">
        <v>44993</v>
      </c>
      <c r="B35" s="128" t="s">
        <v>1256</v>
      </c>
      <c r="C35" s="64"/>
      <c r="D35" s="64"/>
      <c r="E35" s="129">
        <v>492000</v>
      </c>
    </row>
    <row r="36" spans="1:5" x14ac:dyDescent="0.25">
      <c r="A36" s="127">
        <v>44999</v>
      </c>
      <c r="B36" s="128" t="s">
        <v>1256</v>
      </c>
      <c r="C36" s="64"/>
      <c r="D36" s="64"/>
      <c r="E36" s="129">
        <v>540000</v>
      </c>
    </row>
    <row r="37" spans="1:5" x14ac:dyDescent="0.25">
      <c r="A37" s="127">
        <v>44999</v>
      </c>
      <c r="B37" s="128" t="s">
        <v>1256</v>
      </c>
      <c r="C37" s="64"/>
      <c r="D37" s="64"/>
      <c r="E37" s="129">
        <v>540000</v>
      </c>
    </row>
    <row r="38" spans="1:5" x14ac:dyDescent="0.25">
      <c r="A38" s="127">
        <v>44999</v>
      </c>
      <c r="B38" s="128" t="s">
        <v>1256</v>
      </c>
      <c r="C38" s="64"/>
      <c r="D38" s="64"/>
      <c r="E38" s="129">
        <v>468000</v>
      </c>
    </row>
    <row r="39" spans="1:5" x14ac:dyDescent="0.25">
      <c r="A39" s="127">
        <v>45002</v>
      </c>
      <c r="B39" s="128" t="s">
        <v>1256</v>
      </c>
      <c r="C39" s="64"/>
      <c r="D39" s="64"/>
      <c r="E39" s="129">
        <v>516000</v>
      </c>
    </row>
    <row r="40" spans="1:5" x14ac:dyDescent="0.25">
      <c r="A40" s="127">
        <v>45006</v>
      </c>
      <c r="B40" s="128" t="s">
        <v>1256</v>
      </c>
      <c r="C40" s="64"/>
      <c r="D40" s="64"/>
      <c r="E40" s="129">
        <v>540000</v>
      </c>
    </row>
    <row r="41" spans="1:5" x14ac:dyDescent="0.25">
      <c r="A41" s="127">
        <v>45006</v>
      </c>
      <c r="B41" s="128" t="s">
        <v>1256</v>
      </c>
      <c r="C41" s="64"/>
      <c r="D41" s="64"/>
      <c r="E41" s="129">
        <v>528000</v>
      </c>
    </row>
    <row r="42" spans="1:5" x14ac:dyDescent="0.25">
      <c r="A42" s="127">
        <v>45010</v>
      </c>
      <c r="B42" s="128" t="s">
        <v>1256</v>
      </c>
      <c r="C42" s="64"/>
      <c r="D42" s="64"/>
      <c r="E42" s="129">
        <v>504000</v>
      </c>
    </row>
    <row r="43" spans="1:5" x14ac:dyDescent="0.25">
      <c r="A43" s="127">
        <v>45013</v>
      </c>
      <c r="B43" s="128" t="s">
        <v>1256</v>
      </c>
      <c r="C43" s="64"/>
      <c r="D43" s="64"/>
      <c r="E43" s="129">
        <v>528000</v>
      </c>
    </row>
    <row r="44" spans="1:5" x14ac:dyDescent="0.25">
      <c r="A44" s="127">
        <v>45013</v>
      </c>
      <c r="B44" s="128" t="s">
        <v>1256</v>
      </c>
      <c r="C44" s="64"/>
      <c r="D44" s="64"/>
      <c r="E44" s="119">
        <v>540000</v>
      </c>
    </row>
    <row r="45" spans="1:5" x14ac:dyDescent="0.25">
      <c r="A45" s="110">
        <v>45015</v>
      </c>
      <c r="B45" s="128" t="s">
        <v>1256</v>
      </c>
      <c r="C45" s="64"/>
      <c r="D45" s="64"/>
      <c r="E45" s="119">
        <v>534000</v>
      </c>
    </row>
    <row r="46" spans="1:5" x14ac:dyDescent="0.25">
      <c r="A46" s="110" t="s">
        <v>1355</v>
      </c>
      <c r="B46" s="4" t="s">
        <v>0</v>
      </c>
      <c r="C46" s="64"/>
      <c r="D46" s="64"/>
      <c r="E46" s="119">
        <v>4765000</v>
      </c>
    </row>
    <row r="47" spans="1:5" x14ac:dyDescent="0.25">
      <c r="A47" s="110">
        <v>45150</v>
      </c>
      <c r="B47" s="4" t="s">
        <v>0</v>
      </c>
      <c r="C47" s="64"/>
      <c r="D47" s="64"/>
      <c r="E47" s="120">
        <v>456000</v>
      </c>
    </row>
    <row r="48" spans="1:5" x14ac:dyDescent="0.25">
      <c r="A48" s="110">
        <v>45150</v>
      </c>
      <c r="B48" s="4" t="s">
        <v>0</v>
      </c>
      <c r="C48" s="64"/>
      <c r="D48" s="64"/>
      <c r="E48" s="120">
        <v>450000</v>
      </c>
    </row>
    <row r="49" spans="1:5" x14ac:dyDescent="0.25">
      <c r="A49" s="110">
        <v>45233</v>
      </c>
      <c r="B49" s="4" t="s">
        <v>0</v>
      </c>
      <c r="C49" s="64"/>
      <c r="D49" s="64"/>
      <c r="E49" s="120">
        <v>540000</v>
      </c>
    </row>
    <row r="50" spans="1:5" x14ac:dyDescent="0.25">
      <c r="A50" s="110">
        <v>45238</v>
      </c>
      <c r="B50" s="4" t="s">
        <v>0</v>
      </c>
      <c r="C50" s="64"/>
      <c r="D50" s="64"/>
      <c r="E50" s="120">
        <v>564000</v>
      </c>
    </row>
    <row r="51" spans="1:5" x14ac:dyDescent="0.25">
      <c r="A51" s="110">
        <v>45251</v>
      </c>
      <c r="B51" s="4" t="s">
        <v>0</v>
      </c>
      <c r="C51" s="64"/>
      <c r="D51" s="64"/>
      <c r="E51" s="120">
        <v>540000</v>
      </c>
    </row>
    <row r="52" spans="1:5" x14ac:dyDescent="0.25">
      <c r="A52" s="110"/>
      <c r="B52" s="4"/>
      <c r="C52" s="64"/>
      <c r="D52" s="64"/>
      <c r="E52" s="119"/>
    </row>
    <row r="53" spans="1:5" x14ac:dyDescent="0.25">
      <c r="A53" s="110"/>
      <c r="B53" s="4"/>
      <c r="C53" s="64"/>
      <c r="D53" s="64"/>
      <c r="E53" s="119"/>
    </row>
    <row r="54" spans="1:5" s="82" customFormat="1" x14ac:dyDescent="0.25">
      <c r="A54" s="36"/>
      <c r="B54" s="81" t="s">
        <v>603</v>
      </c>
      <c r="C54" s="36"/>
      <c r="D54" s="36"/>
      <c r="E54" s="56">
        <f>SUM(E2:E53)</f>
        <v>25342500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3171-6BE9-4A5A-8BAA-EB03C70202B3}">
  <dimension ref="A1:F606"/>
  <sheetViews>
    <sheetView topLeftCell="A587" workbookViewId="0">
      <selection activeCell="B615" sqref="B615"/>
    </sheetView>
  </sheetViews>
  <sheetFormatPr defaultColWidth="14.85546875" defaultRowHeight="15" x14ac:dyDescent="0.25"/>
  <cols>
    <col min="1" max="1" width="10.42578125" style="7" bestFit="1" customWidth="1"/>
    <col min="2" max="2" width="38.85546875" style="7" bestFit="1" customWidth="1"/>
    <col min="3" max="3" width="11.5703125" style="7" bestFit="1" customWidth="1"/>
    <col min="4" max="4" width="7" style="7" bestFit="1" customWidth="1"/>
    <col min="5" max="5" width="14.85546875" style="87" bestFit="1" customWidth="1"/>
    <col min="6" max="16384" width="14.85546875" style="7"/>
  </cols>
  <sheetData>
    <row r="1" spans="1:6" ht="16.5" customHeight="1" x14ac:dyDescent="0.25">
      <c r="A1" s="59" t="s">
        <v>1</v>
      </c>
      <c r="B1" s="65" t="s">
        <v>12</v>
      </c>
      <c r="C1" s="60" t="s">
        <v>584</v>
      </c>
      <c r="D1" s="59" t="s">
        <v>585</v>
      </c>
      <c r="E1" s="76" t="s">
        <v>2</v>
      </c>
      <c r="F1" s="39"/>
    </row>
    <row r="2" spans="1:6" ht="16.5" customHeight="1" x14ac:dyDescent="0.25">
      <c r="A2" s="94">
        <v>42646</v>
      </c>
      <c r="B2" s="95" t="s">
        <v>1017</v>
      </c>
      <c r="C2" s="60"/>
      <c r="D2" s="59"/>
      <c r="E2" s="96">
        <v>115000</v>
      </c>
      <c r="F2" s="39"/>
    </row>
    <row r="3" spans="1:6" ht="24" x14ac:dyDescent="0.25">
      <c r="A3" s="48"/>
      <c r="B3" s="49" t="s">
        <v>1018</v>
      </c>
      <c r="C3" s="60"/>
      <c r="D3" s="59"/>
      <c r="E3" s="76"/>
      <c r="F3" s="39"/>
    </row>
    <row r="4" spans="1:6" x14ac:dyDescent="0.25">
      <c r="A4" s="50">
        <v>43222</v>
      </c>
      <c r="B4" s="51" t="s">
        <v>381</v>
      </c>
      <c r="C4" s="63" t="s">
        <v>359</v>
      </c>
      <c r="D4" s="59" t="s">
        <v>437</v>
      </c>
      <c r="E4" s="77">
        <v>35000</v>
      </c>
      <c r="F4" s="39"/>
    </row>
    <row r="5" spans="1:6" x14ac:dyDescent="0.25">
      <c r="A5" s="62" t="s">
        <v>358</v>
      </c>
      <c r="B5" s="63" t="s">
        <v>604</v>
      </c>
      <c r="C5" s="62" t="s">
        <v>358</v>
      </c>
      <c r="D5" s="51" t="s">
        <v>358</v>
      </c>
      <c r="E5" s="76"/>
      <c r="F5" s="39"/>
    </row>
    <row r="6" spans="1:6" x14ac:dyDescent="0.25">
      <c r="A6" s="62" t="s">
        <v>358</v>
      </c>
      <c r="B6" s="63" t="s">
        <v>605</v>
      </c>
      <c r="C6" s="62" t="s">
        <v>358</v>
      </c>
      <c r="D6" s="51" t="s">
        <v>358</v>
      </c>
      <c r="E6" s="76"/>
      <c r="F6" s="39"/>
    </row>
    <row r="7" spans="1:6" ht="24" x14ac:dyDescent="0.25">
      <c r="A7" s="53"/>
      <c r="B7" s="54" t="s">
        <v>606</v>
      </c>
      <c r="C7" s="64"/>
      <c r="D7" s="64"/>
      <c r="E7" s="78"/>
      <c r="F7" s="39"/>
    </row>
    <row r="8" spans="1:6" x14ac:dyDescent="0.25">
      <c r="A8" s="50">
        <v>43252</v>
      </c>
      <c r="B8" s="51" t="s">
        <v>381</v>
      </c>
      <c r="C8" s="63" t="s">
        <v>359</v>
      </c>
      <c r="D8" s="59" t="s">
        <v>476</v>
      </c>
      <c r="E8" s="77">
        <v>35000</v>
      </c>
      <c r="F8" s="39"/>
    </row>
    <row r="9" spans="1:6" x14ac:dyDescent="0.25">
      <c r="A9" s="62" t="s">
        <v>358</v>
      </c>
      <c r="B9" s="63" t="s">
        <v>604</v>
      </c>
      <c r="C9" s="62" t="s">
        <v>358</v>
      </c>
      <c r="D9" s="51" t="s">
        <v>358</v>
      </c>
      <c r="E9" s="76"/>
      <c r="F9" s="39"/>
    </row>
    <row r="10" spans="1:6" x14ac:dyDescent="0.25">
      <c r="A10" s="62" t="s">
        <v>358</v>
      </c>
      <c r="B10" s="63" t="s">
        <v>605</v>
      </c>
      <c r="C10" s="62" t="s">
        <v>358</v>
      </c>
      <c r="D10" s="51" t="s">
        <v>358</v>
      </c>
      <c r="E10" s="76"/>
      <c r="F10" s="39"/>
    </row>
    <row r="11" spans="1:6" x14ac:dyDescent="0.25">
      <c r="A11" s="53"/>
      <c r="B11" s="54" t="s">
        <v>607</v>
      </c>
      <c r="C11" s="64"/>
      <c r="D11" s="64"/>
      <c r="E11" s="78"/>
      <c r="F11" s="39"/>
    </row>
    <row r="12" spans="1:6" x14ac:dyDescent="0.25">
      <c r="A12" s="50">
        <v>43283</v>
      </c>
      <c r="B12" s="51" t="s">
        <v>381</v>
      </c>
      <c r="C12" s="63" t="s">
        <v>359</v>
      </c>
      <c r="D12" s="59" t="s">
        <v>513</v>
      </c>
      <c r="E12" s="77">
        <v>35000</v>
      </c>
      <c r="F12" s="39"/>
    </row>
    <row r="13" spans="1:6" x14ac:dyDescent="0.25">
      <c r="A13" s="62" t="s">
        <v>358</v>
      </c>
      <c r="B13" s="63" t="s">
        <v>604</v>
      </c>
      <c r="C13" s="62" t="s">
        <v>358</v>
      </c>
      <c r="D13" s="51" t="s">
        <v>358</v>
      </c>
      <c r="E13" s="76"/>
      <c r="F13" s="39"/>
    </row>
    <row r="14" spans="1:6" x14ac:dyDescent="0.25">
      <c r="A14" s="62" t="s">
        <v>358</v>
      </c>
      <c r="B14" s="63" t="s">
        <v>605</v>
      </c>
      <c r="C14" s="62" t="s">
        <v>358</v>
      </c>
      <c r="D14" s="51" t="s">
        <v>358</v>
      </c>
      <c r="E14" s="76"/>
      <c r="F14" s="39"/>
    </row>
    <row r="15" spans="1:6" ht="24" x14ac:dyDescent="0.25">
      <c r="A15" s="53"/>
      <c r="B15" s="54" t="s">
        <v>608</v>
      </c>
      <c r="C15" s="64"/>
      <c r="D15" s="64"/>
      <c r="E15" s="78"/>
      <c r="F15" s="39"/>
    </row>
    <row r="16" spans="1:6" x14ac:dyDescent="0.25">
      <c r="A16" s="50">
        <v>43313</v>
      </c>
      <c r="B16" s="51" t="s">
        <v>381</v>
      </c>
      <c r="C16" s="63" t="s">
        <v>359</v>
      </c>
      <c r="D16" s="59" t="s">
        <v>609</v>
      </c>
      <c r="E16" s="77">
        <v>35000</v>
      </c>
      <c r="F16" s="39"/>
    </row>
    <row r="17" spans="1:6" x14ac:dyDescent="0.25">
      <c r="A17" s="62" t="s">
        <v>358</v>
      </c>
      <c r="B17" s="63" t="s">
        <v>604</v>
      </c>
      <c r="C17" s="62" t="s">
        <v>358</v>
      </c>
      <c r="D17" s="51" t="s">
        <v>358</v>
      </c>
      <c r="E17" s="76"/>
      <c r="F17" s="39"/>
    </row>
    <row r="18" spans="1:6" x14ac:dyDescent="0.25">
      <c r="A18" s="62" t="s">
        <v>358</v>
      </c>
      <c r="B18" s="63" t="s">
        <v>605</v>
      </c>
      <c r="C18" s="62" t="s">
        <v>358</v>
      </c>
      <c r="D18" s="51" t="s">
        <v>358</v>
      </c>
      <c r="E18" s="76"/>
      <c r="F18" s="39"/>
    </row>
    <row r="19" spans="1:6" x14ac:dyDescent="0.25">
      <c r="A19" s="53"/>
      <c r="B19" s="54" t="s">
        <v>610</v>
      </c>
      <c r="C19" s="64"/>
      <c r="D19" s="64"/>
      <c r="E19" s="78"/>
      <c r="F19" s="39"/>
    </row>
    <row r="20" spans="1:6" x14ac:dyDescent="0.25">
      <c r="A20" s="50">
        <v>43348</v>
      </c>
      <c r="B20" s="51" t="s">
        <v>381</v>
      </c>
      <c r="C20" s="63" t="s">
        <v>359</v>
      </c>
      <c r="D20" s="59" t="s">
        <v>611</v>
      </c>
      <c r="E20" s="77">
        <v>35000</v>
      </c>
      <c r="F20" s="39"/>
    </row>
    <row r="21" spans="1:6" x14ac:dyDescent="0.25">
      <c r="A21" s="62" t="s">
        <v>358</v>
      </c>
      <c r="B21" s="63" t="s">
        <v>604</v>
      </c>
      <c r="C21" s="62" t="s">
        <v>358</v>
      </c>
      <c r="D21" s="51" t="s">
        <v>358</v>
      </c>
      <c r="E21" s="76"/>
      <c r="F21" s="39"/>
    </row>
    <row r="22" spans="1:6" x14ac:dyDescent="0.25">
      <c r="A22" s="62" t="s">
        <v>358</v>
      </c>
      <c r="B22" s="63" t="s">
        <v>605</v>
      </c>
      <c r="C22" s="62" t="s">
        <v>358</v>
      </c>
      <c r="D22" s="51" t="s">
        <v>358</v>
      </c>
      <c r="E22" s="76"/>
      <c r="F22" s="39"/>
    </row>
    <row r="23" spans="1:6" ht="24" x14ac:dyDescent="0.25">
      <c r="A23" s="53"/>
      <c r="B23" s="54" t="s">
        <v>612</v>
      </c>
      <c r="C23" s="64"/>
      <c r="D23" s="64"/>
      <c r="E23" s="78"/>
      <c r="F23" s="39"/>
    </row>
    <row r="24" spans="1:6" x14ac:dyDescent="0.25">
      <c r="A24" s="50">
        <v>43374</v>
      </c>
      <c r="B24" s="51" t="s">
        <v>381</v>
      </c>
      <c r="C24" s="63" t="s">
        <v>359</v>
      </c>
      <c r="D24" s="59" t="s">
        <v>613</v>
      </c>
      <c r="E24" s="77">
        <v>35000</v>
      </c>
      <c r="F24" s="39"/>
    </row>
    <row r="25" spans="1:6" x14ac:dyDescent="0.25">
      <c r="A25" s="62" t="s">
        <v>358</v>
      </c>
      <c r="B25" s="63" t="s">
        <v>604</v>
      </c>
      <c r="C25" s="62" t="s">
        <v>358</v>
      </c>
      <c r="D25" s="51" t="s">
        <v>358</v>
      </c>
      <c r="E25" s="76"/>
      <c r="F25" s="39"/>
    </row>
    <row r="26" spans="1:6" x14ac:dyDescent="0.25">
      <c r="A26" s="62" t="s">
        <v>358</v>
      </c>
      <c r="B26" s="63" t="s">
        <v>605</v>
      </c>
      <c r="C26" s="62" t="s">
        <v>358</v>
      </c>
      <c r="D26" s="51" t="s">
        <v>358</v>
      </c>
      <c r="E26" s="76"/>
      <c r="F26" s="39"/>
    </row>
    <row r="27" spans="1:6" ht="24" x14ac:dyDescent="0.25">
      <c r="A27" s="53"/>
      <c r="B27" s="54" t="s">
        <v>614</v>
      </c>
      <c r="C27" s="64"/>
      <c r="D27" s="64"/>
      <c r="E27" s="78"/>
      <c r="F27" s="39"/>
    </row>
    <row r="28" spans="1:6" x14ac:dyDescent="0.25">
      <c r="A28" s="50">
        <v>43405</v>
      </c>
      <c r="B28" s="51" t="s">
        <v>381</v>
      </c>
      <c r="C28" s="63" t="s">
        <v>359</v>
      </c>
      <c r="D28" s="59" t="s">
        <v>615</v>
      </c>
      <c r="E28" s="77">
        <v>35000</v>
      </c>
      <c r="F28" s="39"/>
    </row>
    <row r="29" spans="1:6" x14ac:dyDescent="0.25">
      <c r="A29" s="62" t="s">
        <v>358</v>
      </c>
      <c r="B29" s="63" t="s">
        <v>604</v>
      </c>
      <c r="C29" s="62" t="s">
        <v>358</v>
      </c>
      <c r="D29" s="51" t="s">
        <v>358</v>
      </c>
      <c r="E29" s="76"/>
      <c r="F29" s="39"/>
    </row>
    <row r="30" spans="1:6" x14ac:dyDescent="0.25">
      <c r="A30" s="62" t="s">
        <v>358</v>
      </c>
      <c r="B30" s="63" t="s">
        <v>605</v>
      </c>
      <c r="C30" s="62" t="s">
        <v>358</v>
      </c>
      <c r="D30" s="51" t="s">
        <v>358</v>
      </c>
      <c r="E30" s="76"/>
      <c r="F30" s="39"/>
    </row>
    <row r="31" spans="1:6" ht="24" x14ac:dyDescent="0.25">
      <c r="A31" s="53"/>
      <c r="B31" s="54" t="s">
        <v>616</v>
      </c>
      <c r="C31" s="64"/>
      <c r="D31" s="64"/>
      <c r="E31" s="78"/>
      <c r="F31" s="39"/>
    </row>
    <row r="32" spans="1:6" x14ac:dyDescent="0.25">
      <c r="A32" s="50">
        <v>43556</v>
      </c>
      <c r="B32" s="51" t="s">
        <v>381</v>
      </c>
      <c r="C32" s="63" t="s">
        <v>617</v>
      </c>
      <c r="D32" s="59" t="s">
        <v>383</v>
      </c>
      <c r="E32" s="77">
        <v>750</v>
      </c>
      <c r="F32" s="39"/>
    </row>
    <row r="33" spans="1:6" x14ac:dyDescent="0.25">
      <c r="A33" s="62" t="s">
        <v>358</v>
      </c>
      <c r="B33" s="63" t="s">
        <v>618</v>
      </c>
      <c r="C33" s="62" t="s">
        <v>358</v>
      </c>
      <c r="D33" s="51" t="s">
        <v>358</v>
      </c>
      <c r="E33" s="76">
        <v>67.5</v>
      </c>
      <c r="F33" s="39"/>
    </row>
    <row r="34" spans="1:6" x14ac:dyDescent="0.25">
      <c r="A34" s="62" t="s">
        <v>358</v>
      </c>
      <c r="B34" s="63" t="s">
        <v>619</v>
      </c>
      <c r="C34" s="62" t="s">
        <v>358</v>
      </c>
      <c r="D34" s="51" t="s">
        <v>358</v>
      </c>
      <c r="E34" s="76">
        <v>67.5</v>
      </c>
      <c r="F34" s="39"/>
    </row>
    <row r="35" spans="1:6" x14ac:dyDescent="0.25">
      <c r="A35" s="62" t="s">
        <v>358</v>
      </c>
      <c r="B35" s="63" t="s">
        <v>620</v>
      </c>
      <c r="C35" s="62" t="s">
        <v>358</v>
      </c>
      <c r="D35" s="51" t="s">
        <v>358</v>
      </c>
      <c r="E35" s="76"/>
      <c r="F35" s="39"/>
    </row>
    <row r="36" spans="1:6" x14ac:dyDescent="0.25">
      <c r="A36" s="53"/>
      <c r="B36" s="54" t="s">
        <v>621</v>
      </c>
      <c r="C36" s="64"/>
      <c r="D36" s="64"/>
      <c r="E36" s="78"/>
      <c r="F36" s="39"/>
    </row>
    <row r="37" spans="1:6" x14ac:dyDescent="0.25">
      <c r="A37" s="50">
        <v>43556</v>
      </c>
      <c r="B37" s="51" t="s">
        <v>381</v>
      </c>
      <c r="C37" s="63" t="s">
        <v>617</v>
      </c>
      <c r="D37" s="59" t="s">
        <v>388</v>
      </c>
      <c r="E37" s="77">
        <v>375</v>
      </c>
      <c r="F37" s="39"/>
    </row>
    <row r="38" spans="1:6" x14ac:dyDescent="0.25">
      <c r="A38" s="62" t="s">
        <v>358</v>
      </c>
      <c r="B38" s="63" t="s">
        <v>618</v>
      </c>
      <c r="C38" s="62" t="s">
        <v>358</v>
      </c>
      <c r="D38" s="51" t="s">
        <v>358</v>
      </c>
      <c r="E38" s="76">
        <v>34</v>
      </c>
      <c r="F38" s="39"/>
    </row>
    <row r="39" spans="1:6" x14ac:dyDescent="0.25">
      <c r="A39" s="62" t="s">
        <v>358</v>
      </c>
      <c r="B39" s="63" t="s">
        <v>619</v>
      </c>
      <c r="C39" s="62" t="s">
        <v>358</v>
      </c>
      <c r="D39" s="51" t="s">
        <v>358</v>
      </c>
      <c r="E39" s="76">
        <v>34</v>
      </c>
      <c r="F39" s="39"/>
    </row>
    <row r="40" spans="1:6" x14ac:dyDescent="0.25">
      <c r="A40" s="62" t="s">
        <v>358</v>
      </c>
      <c r="B40" s="63" t="s">
        <v>620</v>
      </c>
      <c r="C40" s="62" t="s">
        <v>358</v>
      </c>
      <c r="D40" s="51" t="s">
        <v>358</v>
      </c>
      <c r="E40" s="76"/>
      <c r="F40" s="39"/>
    </row>
    <row r="41" spans="1:6" x14ac:dyDescent="0.25">
      <c r="A41" s="53"/>
      <c r="B41" s="54" t="s">
        <v>622</v>
      </c>
      <c r="C41" s="64"/>
      <c r="D41" s="64"/>
      <c r="E41" s="78"/>
      <c r="F41" s="39"/>
    </row>
    <row r="42" spans="1:6" x14ac:dyDescent="0.25">
      <c r="A42" s="50">
        <v>43556</v>
      </c>
      <c r="B42" s="51" t="s">
        <v>381</v>
      </c>
      <c r="C42" s="63" t="s">
        <v>617</v>
      </c>
      <c r="D42" s="59" t="s">
        <v>390</v>
      </c>
      <c r="E42" s="77">
        <v>375</v>
      </c>
      <c r="F42" s="39"/>
    </row>
    <row r="43" spans="1:6" x14ac:dyDescent="0.25">
      <c r="A43" s="62" t="s">
        <v>358</v>
      </c>
      <c r="B43" s="63" t="s">
        <v>619</v>
      </c>
      <c r="C43" s="62" t="s">
        <v>358</v>
      </c>
      <c r="D43" s="51" t="s">
        <v>358</v>
      </c>
      <c r="E43" s="76">
        <v>34</v>
      </c>
      <c r="F43" s="39"/>
    </row>
    <row r="44" spans="1:6" x14ac:dyDescent="0.25">
      <c r="A44" s="62" t="s">
        <v>358</v>
      </c>
      <c r="B44" s="63" t="s">
        <v>618</v>
      </c>
      <c r="C44" s="62" t="s">
        <v>358</v>
      </c>
      <c r="D44" s="51" t="s">
        <v>358</v>
      </c>
      <c r="E44" s="76">
        <v>34</v>
      </c>
      <c r="F44" s="39"/>
    </row>
    <row r="45" spans="1:6" x14ac:dyDescent="0.25">
      <c r="A45" s="62" t="s">
        <v>358</v>
      </c>
      <c r="B45" s="63" t="s">
        <v>620</v>
      </c>
      <c r="C45" s="62" t="s">
        <v>358</v>
      </c>
      <c r="D45" s="51" t="s">
        <v>358</v>
      </c>
      <c r="E45" s="76"/>
      <c r="F45" s="39"/>
    </row>
    <row r="46" spans="1:6" x14ac:dyDescent="0.25">
      <c r="A46" s="53"/>
      <c r="B46" s="54" t="s">
        <v>623</v>
      </c>
      <c r="C46" s="64"/>
      <c r="D46" s="64"/>
      <c r="E46" s="78"/>
      <c r="F46" s="39"/>
    </row>
    <row r="47" spans="1:6" x14ac:dyDescent="0.25">
      <c r="A47" s="50">
        <v>43557</v>
      </c>
      <c r="B47" s="51" t="s">
        <v>381</v>
      </c>
      <c r="C47" s="63" t="s">
        <v>617</v>
      </c>
      <c r="D47" s="59" t="s">
        <v>402</v>
      </c>
      <c r="E47" s="77">
        <v>1125</v>
      </c>
      <c r="F47" s="39"/>
    </row>
    <row r="48" spans="1:6" x14ac:dyDescent="0.25">
      <c r="A48" s="62" t="s">
        <v>358</v>
      </c>
      <c r="B48" s="63" t="s">
        <v>619</v>
      </c>
      <c r="C48" s="62" t="s">
        <v>358</v>
      </c>
      <c r="D48" s="51" t="s">
        <v>358</v>
      </c>
      <c r="E48" s="76">
        <v>101.5</v>
      </c>
      <c r="F48" s="39"/>
    </row>
    <row r="49" spans="1:6" x14ac:dyDescent="0.25">
      <c r="A49" s="62" t="s">
        <v>358</v>
      </c>
      <c r="B49" s="63" t="s">
        <v>618</v>
      </c>
      <c r="C49" s="62" t="s">
        <v>358</v>
      </c>
      <c r="D49" s="51" t="s">
        <v>358</v>
      </c>
      <c r="E49" s="76">
        <v>101.5</v>
      </c>
      <c r="F49" s="39"/>
    </row>
    <row r="50" spans="1:6" x14ac:dyDescent="0.25">
      <c r="A50" s="62" t="s">
        <v>358</v>
      </c>
      <c r="B50" s="63" t="s">
        <v>620</v>
      </c>
      <c r="C50" s="62" t="s">
        <v>358</v>
      </c>
      <c r="D50" s="51" t="s">
        <v>358</v>
      </c>
      <c r="E50" s="76"/>
      <c r="F50" s="39"/>
    </row>
    <row r="51" spans="1:6" x14ac:dyDescent="0.25">
      <c r="A51" s="53"/>
      <c r="B51" s="54" t="s">
        <v>624</v>
      </c>
      <c r="C51" s="64"/>
      <c r="D51" s="64"/>
      <c r="E51" s="78"/>
      <c r="F51" s="39"/>
    </row>
    <row r="52" spans="1:6" x14ac:dyDescent="0.25">
      <c r="A52" s="50">
        <v>43557</v>
      </c>
      <c r="B52" s="51" t="s">
        <v>381</v>
      </c>
      <c r="C52" s="63" t="s">
        <v>617</v>
      </c>
      <c r="D52" s="59" t="s">
        <v>404</v>
      </c>
      <c r="E52" s="77">
        <v>750</v>
      </c>
      <c r="F52" s="39"/>
    </row>
    <row r="53" spans="1:6" x14ac:dyDescent="0.25">
      <c r="A53" s="62" t="s">
        <v>358</v>
      </c>
      <c r="B53" s="63" t="s">
        <v>619</v>
      </c>
      <c r="C53" s="62" t="s">
        <v>358</v>
      </c>
      <c r="D53" s="51" t="s">
        <v>358</v>
      </c>
      <c r="E53" s="76">
        <v>67.5</v>
      </c>
      <c r="F53" s="39"/>
    </row>
    <row r="54" spans="1:6" x14ac:dyDescent="0.25">
      <c r="A54" s="62" t="s">
        <v>358</v>
      </c>
      <c r="B54" s="63" t="s">
        <v>618</v>
      </c>
      <c r="C54" s="62" t="s">
        <v>358</v>
      </c>
      <c r="D54" s="51" t="s">
        <v>358</v>
      </c>
      <c r="E54" s="76">
        <v>67.5</v>
      </c>
      <c r="F54" s="39"/>
    </row>
    <row r="55" spans="1:6" x14ac:dyDescent="0.25">
      <c r="A55" s="62" t="s">
        <v>358</v>
      </c>
      <c r="B55" s="63" t="s">
        <v>620</v>
      </c>
      <c r="C55" s="62" t="s">
        <v>358</v>
      </c>
      <c r="D55" s="51" t="s">
        <v>358</v>
      </c>
      <c r="E55" s="76"/>
      <c r="F55" s="39"/>
    </row>
    <row r="56" spans="1:6" x14ac:dyDescent="0.25">
      <c r="A56" s="53"/>
      <c r="B56" s="54" t="s">
        <v>625</v>
      </c>
      <c r="C56" s="64"/>
      <c r="D56" s="64"/>
      <c r="E56" s="78"/>
      <c r="F56" s="39"/>
    </row>
    <row r="57" spans="1:6" x14ac:dyDescent="0.25">
      <c r="A57" s="50">
        <v>43557</v>
      </c>
      <c r="B57" s="51" t="s">
        <v>381</v>
      </c>
      <c r="C57" s="63" t="s">
        <v>617</v>
      </c>
      <c r="D57" s="59" t="s">
        <v>406</v>
      </c>
      <c r="E57" s="77">
        <v>375</v>
      </c>
      <c r="F57" s="39"/>
    </row>
    <row r="58" spans="1:6" x14ac:dyDescent="0.25">
      <c r="A58" s="62" t="s">
        <v>358</v>
      </c>
      <c r="B58" s="63" t="s">
        <v>618</v>
      </c>
      <c r="C58" s="62" t="s">
        <v>358</v>
      </c>
      <c r="D58" s="51" t="s">
        <v>358</v>
      </c>
      <c r="E58" s="76">
        <v>34</v>
      </c>
      <c r="F58" s="39"/>
    </row>
    <row r="59" spans="1:6" x14ac:dyDescent="0.25">
      <c r="A59" s="62" t="s">
        <v>358</v>
      </c>
      <c r="B59" s="63" t="s">
        <v>619</v>
      </c>
      <c r="C59" s="62" t="s">
        <v>358</v>
      </c>
      <c r="D59" s="51" t="s">
        <v>358</v>
      </c>
      <c r="E59" s="76">
        <v>34</v>
      </c>
      <c r="F59" s="39"/>
    </row>
    <row r="60" spans="1:6" x14ac:dyDescent="0.25">
      <c r="A60" s="62" t="s">
        <v>358</v>
      </c>
      <c r="B60" s="63" t="s">
        <v>620</v>
      </c>
      <c r="C60" s="62" t="s">
        <v>358</v>
      </c>
      <c r="D60" s="51" t="s">
        <v>358</v>
      </c>
      <c r="E60" s="76"/>
      <c r="F60" s="39"/>
    </row>
    <row r="61" spans="1:6" x14ac:dyDescent="0.25">
      <c r="A61" s="53"/>
      <c r="B61" s="54" t="s">
        <v>626</v>
      </c>
      <c r="C61" s="64"/>
      <c r="D61" s="64"/>
      <c r="E61" s="78"/>
      <c r="F61" s="39"/>
    </row>
    <row r="62" spans="1:6" x14ac:dyDescent="0.25">
      <c r="A62" s="50">
        <v>43557</v>
      </c>
      <c r="B62" s="51" t="s">
        <v>381</v>
      </c>
      <c r="C62" s="63" t="s">
        <v>617</v>
      </c>
      <c r="D62" s="59" t="s">
        <v>407</v>
      </c>
      <c r="E62" s="77">
        <v>375</v>
      </c>
      <c r="F62" s="39"/>
    </row>
    <row r="63" spans="1:6" x14ac:dyDescent="0.25">
      <c r="A63" s="62" t="s">
        <v>358</v>
      </c>
      <c r="B63" s="63" t="s">
        <v>619</v>
      </c>
      <c r="C63" s="62" t="s">
        <v>358</v>
      </c>
      <c r="D63" s="51" t="s">
        <v>358</v>
      </c>
      <c r="E63" s="76">
        <v>34</v>
      </c>
      <c r="F63" s="39"/>
    </row>
    <row r="64" spans="1:6" x14ac:dyDescent="0.25">
      <c r="A64" s="62" t="s">
        <v>358</v>
      </c>
      <c r="B64" s="63" t="s">
        <v>618</v>
      </c>
      <c r="C64" s="62" t="s">
        <v>358</v>
      </c>
      <c r="D64" s="51" t="s">
        <v>358</v>
      </c>
      <c r="E64" s="76">
        <v>34</v>
      </c>
      <c r="F64" s="39"/>
    </row>
    <row r="65" spans="1:6" x14ac:dyDescent="0.25">
      <c r="A65" s="62" t="s">
        <v>358</v>
      </c>
      <c r="B65" s="63" t="s">
        <v>620</v>
      </c>
      <c r="C65" s="62" t="s">
        <v>358</v>
      </c>
      <c r="D65" s="51" t="s">
        <v>358</v>
      </c>
      <c r="E65" s="76"/>
      <c r="F65" s="39"/>
    </row>
    <row r="66" spans="1:6" x14ac:dyDescent="0.25">
      <c r="A66" s="53"/>
      <c r="B66" s="54" t="s">
        <v>627</v>
      </c>
      <c r="C66" s="64"/>
      <c r="D66" s="64"/>
      <c r="E66" s="78"/>
      <c r="F66" s="39"/>
    </row>
    <row r="67" spans="1:6" x14ac:dyDescent="0.25">
      <c r="A67" s="50">
        <v>43580</v>
      </c>
      <c r="B67" s="51" t="s">
        <v>381</v>
      </c>
      <c r="C67" s="63" t="s">
        <v>617</v>
      </c>
      <c r="D67" s="59" t="s">
        <v>425</v>
      </c>
      <c r="E67" s="77">
        <v>750</v>
      </c>
      <c r="F67" s="39"/>
    </row>
    <row r="68" spans="1:6" x14ac:dyDescent="0.25">
      <c r="A68" s="62" t="s">
        <v>358</v>
      </c>
      <c r="B68" s="63" t="s">
        <v>618</v>
      </c>
      <c r="C68" s="62" t="s">
        <v>358</v>
      </c>
      <c r="D68" s="51" t="s">
        <v>358</v>
      </c>
      <c r="E68" s="76">
        <v>67.5</v>
      </c>
      <c r="F68" s="39"/>
    </row>
    <row r="69" spans="1:6" x14ac:dyDescent="0.25">
      <c r="A69" s="62" t="s">
        <v>358</v>
      </c>
      <c r="B69" s="63" t="s">
        <v>619</v>
      </c>
      <c r="C69" s="62" t="s">
        <v>358</v>
      </c>
      <c r="D69" s="51" t="s">
        <v>358</v>
      </c>
      <c r="E69" s="76">
        <v>67.5</v>
      </c>
      <c r="F69" s="39"/>
    </row>
    <row r="70" spans="1:6" x14ac:dyDescent="0.25">
      <c r="A70" s="62" t="s">
        <v>358</v>
      </c>
      <c r="B70" s="63" t="s">
        <v>620</v>
      </c>
      <c r="C70" s="62" t="s">
        <v>358</v>
      </c>
      <c r="D70" s="51" t="s">
        <v>358</v>
      </c>
      <c r="E70" s="76"/>
      <c r="F70" s="39"/>
    </row>
    <row r="71" spans="1:6" x14ac:dyDescent="0.25">
      <c r="A71" s="53"/>
      <c r="B71" s="54" t="s">
        <v>628</v>
      </c>
      <c r="C71" s="64"/>
      <c r="D71" s="64"/>
      <c r="E71" s="78"/>
      <c r="F71" s="39"/>
    </row>
    <row r="72" spans="1:6" x14ac:dyDescent="0.25">
      <c r="A72" s="50">
        <v>43580</v>
      </c>
      <c r="B72" s="51" t="s">
        <v>381</v>
      </c>
      <c r="C72" s="63" t="s">
        <v>617</v>
      </c>
      <c r="D72" s="59" t="s">
        <v>426</v>
      </c>
      <c r="E72" s="77">
        <v>750</v>
      </c>
      <c r="F72" s="39"/>
    </row>
    <row r="73" spans="1:6" x14ac:dyDescent="0.25">
      <c r="A73" s="62" t="s">
        <v>358</v>
      </c>
      <c r="B73" s="63" t="s">
        <v>618</v>
      </c>
      <c r="C73" s="62" t="s">
        <v>358</v>
      </c>
      <c r="D73" s="51" t="s">
        <v>358</v>
      </c>
      <c r="E73" s="76">
        <v>67.5</v>
      </c>
      <c r="F73" s="39"/>
    </row>
    <row r="74" spans="1:6" x14ac:dyDescent="0.25">
      <c r="A74" s="62" t="s">
        <v>358</v>
      </c>
      <c r="B74" s="63" t="s">
        <v>619</v>
      </c>
      <c r="C74" s="62" t="s">
        <v>358</v>
      </c>
      <c r="D74" s="51" t="s">
        <v>358</v>
      </c>
      <c r="E74" s="76">
        <v>67.5</v>
      </c>
      <c r="F74" s="39"/>
    </row>
    <row r="75" spans="1:6" x14ac:dyDescent="0.25">
      <c r="A75" s="62" t="s">
        <v>358</v>
      </c>
      <c r="B75" s="63" t="s">
        <v>620</v>
      </c>
      <c r="C75" s="62" t="s">
        <v>358</v>
      </c>
      <c r="D75" s="51" t="s">
        <v>358</v>
      </c>
      <c r="E75" s="76"/>
      <c r="F75" s="39"/>
    </row>
    <row r="76" spans="1:6" x14ac:dyDescent="0.25">
      <c r="A76" s="53"/>
      <c r="B76" s="54" t="s">
        <v>629</v>
      </c>
      <c r="C76" s="64"/>
      <c r="D76" s="64"/>
      <c r="E76" s="78"/>
      <c r="F76" s="39"/>
    </row>
    <row r="77" spans="1:6" x14ac:dyDescent="0.25">
      <c r="A77" s="50">
        <v>43580</v>
      </c>
      <c r="B77" s="51" t="s">
        <v>381</v>
      </c>
      <c r="C77" s="63" t="s">
        <v>617</v>
      </c>
      <c r="D77" s="59" t="s">
        <v>427</v>
      </c>
      <c r="E77" s="77">
        <v>1125</v>
      </c>
      <c r="F77" s="39"/>
    </row>
    <row r="78" spans="1:6" x14ac:dyDescent="0.25">
      <c r="A78" s="62" t="s">
        <v>358</v>
      </c>
      <c r="B78" s="63" t="s">
        <v>618</v>
      </c>
      <c r="C78" s="62" t="s">
        <v>358</v>
      </c>
      <c r="D78" s="51" t="s">
        <v>358</v>
      </c>
      <c r="E78" s="76">
        <v>101.5</v>
      </c>
      <c r="F78" s="39"/>
    </row>
    <row r="79" spans="1:6" x14ac:dyDescent="0.25">
      <c r="A79" s="62" t="s">
        <v>358</v>
      </c>
      <c r="B79" s="63" t="s">
        <v>619</v>
      </c>
      <c r="C79" s="62" t="s">
        <v>358</v>
      </c>
      <c r="D79" s="51" t="s">
        <v>358</v>
      </c>
      <c r="E79" s="76">
        <v>101.5</v>
      </c>
      <c r="F79" s="39"/>
    </row>
    <row r="80" spans="1:6" x14ac:dyDescent="0.25">
      <c r="A80" s="62" t="s">
        <v>358</v>
      </c>
      <c r="B80" s="63" t="s">
        <v>620</v>
      </c>
      <c r="C80" s="62" t="s">
        <v>358</v>
      </c>
      <c r="D80" s="51" t="s">
        <v>358</v>
      </c>
      <c r="E80" s="76"/>
      <c r="F80" s="39"/>
    </row>
    <row r="81" spans="1:6" x14ac:dyDescent="0.25">
      <c r="A81" s="53"/>
      <c r="B81" s="54" t="s">
        <v>630</v>
      </c>
      <c r="C81" s="64"/>
      <c r="D81" s="64"/>
      <c r="E81" s="78"/>
      <c r="F81" s="39"/>
    </row>
    <row r="82" spans="1:6" x14ac:dyDescent="0.25">
      <c r="A82" s="50">
        <v>43580</v>
      </c>
      <c r="B82" s="51" t="s">
        <v>381</v>
      </c>
      <c r="C82" s="63" t="s">
        <v>617</v>
      </c>
      <c r="D82" s="59" t="s">
        <v>428</v>
      </c>
      <c r="E82" s="77">
        <v>1000</v>
      </c>
      <c r="F82" s="39"/>
    </row>
    <row r="83" spans="1:6" x14ac:dyDescent="0.25">
      <c r="A83" s="62" t="s">
        <v>358</v>
      </c>
      <c r="B83" s="63" t="s">
        <v>618</v>
      </c>
      <c r="C83" s="62" t="s">
        <v>358</v>
      </c>
      <c r="D83" s="51" t="s">
        <v>358</v>
      </c>
      <c r="E83" s="76">
        <v>90</v>
      </c>
      <c r="F83" s="39"/>
    </row>
    <row r="84" spans="1:6" x14ac:dyDescent="0.25">
      <c r="A84" s="62" t="s">
        <v>358</v>
      </c>
      <c r="B84" s="63" t="s">
        <v>619</v>
      </c>
      <c r="C84" s="62" t="s">
        <v>358</v>
      </c>
      <c r="D84" s="51" t="s">
        <v>358</v>
      </c>
      <c r="E84" s="76">
        <v>90</v>
      </c>
      <c r="F84" s="39"/>
    </row>
    <row r="85" spans="1:6" x14ac:dyDescent="0.25">
      <c r="A85" s="62" t="s">
        <v>358</v>
      </c>
      <c r="B85" s="63" t="s">
        <v>620</v>
      </c>
      <c r="C85" s="62" t="s">
        <v>358</v>
      </c>
      <c r="D85" s="51" t="s">
        <v>358</v>
      </c>
      <c r="E85" s="76"/>
      <c r="F85" s="39"/>
    </row>
    <row r="86" spans="1:6" x14ac:dyDescent="0.25">
      <c r="A86" s="53"/>
      <c r="B86" s="54" t="s">
        <v>631</v>
      </c>
      <c r="C86" s="64"/>
      <c r="D86" s="64"/>
      <c r="E86" s="78"/>
      <c r="F86" s="39"/>
    </row>
    <row r="87" spans="1:6" x14ac:dyDescent="0.25">
      <c r="A87" s="50">
        <v>43580</v>
      </c>
      <c r="B87" s="51" t="s">
        <v>381</v>
      </c>
      <c r="C87" s="63" t="s">
        <v>617</v>
      </c>
      <c r="D87" s="59" t="s">
        <v>430</v>
      </c>
      <c r="E87" s="77">
        <v>375</v>
      </c>
      <c r="F87" s="39"/>
    </row>
    <row r="88" spans="1:6" x14ac:dyDescent="0.25">
      <c r="A88" s="62" t="s">
        <v>358</v>
      </c>
      <c r="B88" s="63" t="s">
        <v>618</v>
      </c>
      <c r="C88" s="62" t="s">
        <v>358</v>
      </c>
      <c r="D88" s="51" t="s">
        <v>358</v>
      </c>
      <c r="E88" s="76">
        <v>34</v>
      </c>
      <c r="F88" s="39"/>
    </row>
    <row r="89" spans="1:6" x14ac:dyDescent="0.25">
      <c r="A89" s="62" t="s">
        <v>358</v>
      </c>
      <c r="B89" s="63" t="s">
        <v>619</v>
      </c>
      <c r="C89" s="62" t="s">
        <v>358</v>
      </c>
      <c r="D89" s="51" t="s">
        <v>358</v>
      </c>
      <c r="E89" s="76">
        <v>34</v>
      </c>
      <c r="F89" s="39"/>
    </row>
    <row r="90" spans="1:6" x14ac:dyDescent="0.25">
      <c r="A90" s="62" t="s">
        <v>358</v>
      </c>
      <c r="B90" s="63" t="s">
        <v>620</v>
      </c>
      <c r="C90" s="62" t="s">
        <v>358</v>
      </c>
      <c r="D90" s="51" t="s">
        <v>358</v>
      </c>
      <c r="E90" s="76"/>
      <c r="F90" s="39"/>
    </row>
    <row r="91" spans="1:6" x14ac:dyDescent="0.25">
      <c r="A91" s="53"/>
      <c r="B91" s="54" t="s">
        <v>632</v>
      </c>
      <c r="C91" s="64"/>
      <c r="D91" s="64"/>
      <c r="E91" s="78"/>
      <c r="F91" s="39"/>
    </row>
    <row r="92" spans="1:6" x14ac:dyDescent="0.25">
      <c r="A92" s="50">
        <v>43589</v>
      </c>
      <c r="B92" s="51" t="s">
        <v>381</v>
      </c>
      <c r="C92" s="63" t="s">
        <v>617</v>
      </c>
      <c r="D92" s="59" t="s">
        <v>451</v>
      </c>
      <c r="E92" s="77">
        <v>375</v>
      </c>
      <c r="F92" s="39"/>
    </row>
    <row r="93" spans="1:6" x14ac:dyDescent="0.25">
      <c r="A93" s="62" t="s">
        <v>358</v>
      </c>
      <c r="B93" s="63" t="s">
        <v>618</v>
      </c>
      <c r="C93" s="62" t="s">
        <v>358</v>
      </c>
      <c r="D93" s="51" t="s">
        <v>358</v>
      </c>
      <c r="E93" s="76">
        <v>34</v>
      </c>
      <c r="F93" s="39"/>
    </row>
    <row r="94" spans="1:6" x14ac:dyDescent="0.25">
      <c r="A94" s="62" t="s">
        <v>358</v>
      </c>
      <c r="B94" s="63" t="s">
        <v>619</v>
      </c>
      <c r="C94" s="62" t="s">
        <v>358</v>
      </c>
      <c r="D94" s="51" t="s">
        <v>358</v>
      </c>
      <c r="E94" s="76">
        <v>34</v>
      </c>
      <c r="F94" s="39"/>
    </row>
    <row r="95" spans="1:6" x14ac:dyDescent="0.25">
      <c r="A95" s="62" t="s">
        <v>358</v>
      </c>
      <c r="B95" s="63" t="s">
        <v>620</v>
      </c>
      <c r="C95" s="62" t="s">
        <v>358</v>
      </c>
      <c r="D95" s="51" t="s">
        <v>358</v>
      </c>
      <c r="E95" s="76"/>
      <c r="F95" s="39"/>
    </row>
    <row r="96" spans="1:6" x14ac:dyDescent="0.25">
      <c r="A96" s="53"/>
      <c r="B96" s="54" t="s">
        <v>633</v>
      </c>
      <c r="C96" s="64"/>
      <c r="D96" s="64"/>
      <c r="E96" s="78"/>
      <c r="F96" s="39"/>
    </row>
    <row r="97" spans="1:6" x14ac:dyDescent="0.25">
      <c r="A97" s="50">
        <v>43589</v>
      </c>
      <c r="B97" s="51" t="s">
        <v>381</v>
      </c>
      <c r="C97" s="63" t="s">
        <v>617</v>
      </c>
      <c r="D97" s="59" t="s">
        <v>452</v>
      </c>
      <c r="E97" s="77">
        <v>1125</v>
      </c>
      <c r="F97" s="39"/>
    </row>
    <row r="98" spans="1:6" x14ac:dyDescent="0.25">
      <c r="A98" s="62" t="s">
        <v>358</v>
      </c>
      <c r="B98" s="63" t="s">
        <v>618</v>
      </c>
      <c r="C98" s="62" t="s">
        <v>358</v>
      </c>
      <c r="D98" s="51" t="s">
        <v>358</v>
      </c>
      <c r="E98" s="76">
        <v>101.5</v>
      </c>
      <c r="F98" s="39"/>
    </row>
    <row r="99" spans="1:6" x14ac:dyDescent="0.25">
      <c r="A99" s="62" t="s">
        <v>358</v>
      </c>
      <c r="B99" s="63" t="s">
        <v>619</v>
      </c>
      <c r="C99" s="62" t="s">
        <v>358</v>
      </c>
      <c r="D99" s="51" t="s">
        <v>358</v>
      </c>
      <c r="E99" s="76">
        <v>101.5</v>
      </c>
      <c r="F99" s="39"/>
    </row>
    <row r="100" spans="1:6" x14ac:dyDescent="0.25">
      <c r="A100" s="62" t="s">
        <v>358</v>
      </c>
      <c r="B100" s="63" t="s">
        <v>620</v>
      </c>
      <c r="C100" s="62" t="s">
        <v>358</v>
      </c>
      <c r="D100" s="51" t="s">
        <v>358</v>
      </c>
      <c r="E100" s="76"/>
      <c r="F100" s="39"/>
    </row>
    <row r="101" spans="1:6" x14ac:dyDescent="0.25">
      <c r="A101" s="53"/>
      <c r="B101" s="54" t="s">
        <v>634</v>
      </c>
      <c r="C101" s="64"/>
      <c r="D101" s="64"/>
      <c r="E101" s="78"/>
      <c r="F101" s="39"/>
    </row>
    <row r="102" spans="1:6" x14ac:dyDescent="0.25">
      <c r="A102" s="50">
        <v>43593</v>
      </c>
      <c r="B102" s="51" t="s">
        <v>381</v>
      </c>
      <c r="C102" s="63" t="s">
        <v>617</v>
      </c>
      <c r="D102" s="59" t="s">
        <v>455</v>
      </c>
      <c r="E102" s="77">
        <v>1125</v>
      </c>
      <c r="F102" s="39"/>
    </row>
    <row r="103" spans="1:6" x14ac:dyDescent="0.25">
      <c r="A103" s="62" t="s">
        <v>358</v>
      </c>
      <c r="B103" s="63" t="s">
        <v>618</v>
      </c>
      <c r="C103" s="62" t="s">
        <v>358</v>
      </c>
      <c r="D103" s="51" t="s">
        <v>358</v>
      </c>
      <c r="E103" s="76">
        <v>101.5</v>
      </c>
      <c r="F103" s="39"/>
    </row>
    <row r="104" spans="1:6" x14ac:dyDescent="0.25">
      <c r="A104" s="62" t="s">
        <v>358</v>
      </c>
      <c r="B104" s="63" t="s">
        <v>619</v>
      </c>
      <c r="C104" s="62" t="s">
        <v>358</v>
      </c>
      <c r="D104" s="51" t="s">
        <v>358</v>
      </c>
      <c r="E104" s="76">
        <v>101.5</v>
      </c>
      <c r="F104" s="39"/>
    </row>
    <row r="105" spans="1:6" x14ac:dyDescent="0.25">
      <c r="A105" s="62" t="s">
        <v>358</v>
      </c>
      <c r="B105" s="63" t="s">
        <v>620</v>
      </c>
      <c r="C105" s="62" t="s">
        <v>358</v>
      </c>
      <c r="D105" s="51" t="s">
        <v>358</v>
      </c>
      <c r="E105" s="76"/>
      <c r="F105" s="39"/>
    </row>
    <row r="106" spans="1:6" x14ac:dyDescent="0.25">
      <c r="A106" s="53"/>
      <c r="B106" s="54" t="s">
        <v>635</v>
      </c>
      <c r="C106" s="64"/>
      <c r="D106" s="64"/>
      <c r="E106" s="78"/>
      <c r="F106" s="39"/>
    </row>
    <row r="107" spans="1:6" x14ac:dyDescent="0.25">
      <c r="A107" s="50">
        <v>43599</v>
      </c>
      <c r="B107" s="51" t="s">
        <v>381</v>
      </c>
      <c r="C107" s="63" t="s">
        <v>617</v>
      </c>
      <c r="D107" s="59" t="s">
        <v>469</v>
      </c>
      <c r="E107" s="77">
        <v>1125</v>
      </c>
      <c r="F107" s="39"/>
    </row>
    <row r="108" spans="1:6" x14ac:dyDescent="0.25">
      <c r="A108" s="62" t="s">
        <v>358</v>
      </c>
      <c r="B108" s="63" t="s">
        <v>618</v>
      </c>
      <c r="C108" s="62" t="s">
        <v>358</v>
      </c>
      <c r="D108" s="51" t="s">
        <v>358</v>
      </c>
      <c r="E108" s="76">
        <v>101.5</v>
      </c>
      <c r="F108" s="39"/>
    </row>
    <row r="109" spans="1:6" x14ac:dyDescent="0.25">
      <c r="A109" s="62" t="s">
        <v>358</v>
      </c>
      <c r="B109" s="63" t="s">
        <v>619</v>
      </c>
      <c r="C109" s="62" t="s">
        <v>358</v>
      </c>
      <c r="D109" s="51" t="s">
        <v>358</v>
      </c>
      <c r="E109" s="76">
        <v>101.5</v>
      </c>
      <c r="F109" s="39"/>
    </row>
    <row r="110" spans="1:6" x14ac:dyDescent="0.25">
      <c r="A110" s="62" t="s">
        <v>358</v>
      </c>
      <c r="B110" s="63" t="s">
        <v>620</v>
      </c>
      <c r="C110" s="62" t="s">
        <v>358</v>
      </c>
      <c r="D110" s="51" t="s">
        <v>358</v>
      </c>
      <c r="E110" s="76"/>
      <c r="F110" s="39"/>
    </row>
    <row r="111" spans="1:6" x14ac:dyDescent="0.25">
      <c r="A111" s="53"/>
      <c r="B111" s="54" t="s">
        <v>636</v>
      </c>
      <c r="C111" s="64"/>
      <c r="D111" s="64"/>
      <c r="E111" s="78"/>
      <c r="F111" s="39"/>
    </row>
    <row r="112" spans="1:6" x14ac:dyDescent="0.25">
      <c r="A112" s="50">
        <v>43599</v>
      </c>
      <c r="B112" s="51" t="s">
        <v>381</v>
      </c>
      <c r="C112" s="63" t="s">
        <v>617</v>
      </c>
      <c r="D112" s="59" t="s">
        <v>470</v>
      </c>
      <c r="E112" s="77">
        <v>375</v>
      </c>
      <c r="F112" s="39"/>
    </row>
    <row r="113" spans="1:6" x14ac:dyDescent="0.25">
      <c r="A113" s="62" t="s">
        <v>358</v>
      </c>
      <c r="B113" s="63" t="s">
        <v>618</v>
      </c>
      <c r="C113" s="62" t="s">
        <v>358</v>
      </c>
      <c r="D113" s="51" t="s">
        <v>358</v>
      </c>
      <c r="E113" s="76">
        <v>34</v>
      </c>
      <c r="F113" s="39"/>
    </row>
    <row r="114" spans="1:6" x14ac:dyDescent="0.25">
      <c r="A114" s="62" t="s">
        <v>358</v>
      </c>
      <c r="B114" s="63" t="s">
        <v>619</v>
      </c>
      <c r="C114" s="62" t="s">
        <v>358</v>
      </c>
      <c r="D114" s="51" t="s">
        <v>358</v>
      </c>
      <c r="E114" s="76">
        <v>34</v>
      </c>
      <c r="F114" s="39"/>
    </row>
    <row r="115" spans="1:6" x14ac:dyDescent="0.25">
      <c r="A115" s="62" t="s">
        <v>358</v>
      </c>
      <c r="B115" s="63" t="s">
        <v>620</v>
      </c>
      <c r="C115" s="62" t="s">
        <v>358</v>
      </c>
      <c r="D115" s="51" t="s">
        <v>358</v>
      </c>
      <c r="E115" s="76"/>
      <c r="F115" s="39"/>
    </row>
    <row r="116" spans="1:6" x14ac:dyDescent="0.25">
      <c r="A116" s="53"/>
      <c r="B116" s="54" t="s">
        <v>637</v>
      </c>
      <c r="C116" s="64"/>
      <c r="D116" s="64"/>
      <c r="E116" s="78"/>
      <c r="F116" s="39"/>
    </row>
    <row r="117" spans="1:6" x14ac:dyDescent="0.25">
      <c r="A117" s="50">
        <v>43599</v>
      </c>
      <c r="B117" s="51" t="s">
        <v>381</v>
      </c>
      <c r="C117" s="63" t="s">
        <v>617</v>
      </c>
      <c r="D117" s="59" t="s">
        <v>471</v>
      </c>
      <c r="E117" s="77">
        <v>750</v>
      </c>
      <c r="F117" s="39"/>
    </row>
    <row r="118" spans="1:6" x14ac:dyDescent="0.25">
      <c r="A118" s="62" t="s">
        <v>358</v>
      </c>
      <c r="B118" s="63" t="s">
        <v>618</v>
      </c>
      <c r="C118" s="62" t="s">
        <v>358</v>
      </c>
      <c r="D118" s="51" t="s">
        <v>358</v>
      </c>
      <c r="E118" s="76">
        <v>67.5</v>
      </c>
      <c r="F118" s="39"/>
    </row>
    <row r="119" spans="1:6" x14ac:dyDescent="0.25">
      <c r="A119" s="62" t="s">
        <v>358</v>
      </c>
      <c r="B119" s="63" t="s">
        <v>619</v>
      </c>
      <c r="C119" s="62" t="s">
        <v>358</v>
      </c>
      <c r="D119" s="51" t="s">
        <v>358</v>
      </c>
      <c r="E119" s="76">
        <v>67.5</v>
      </c>
      <c r="F119" s="39"/>
    </row>
    <row r="120" spans="1:6" x14ac:dyDescent="0.25">
      <c r="A120" s="62" t="s">
        <v>358</v>
      </c>
      <c r="B120" s="63" t="s">
        <v>620</v>
      </c>
      <c r="C120" s="62" t="s">
        <v>358</v>
      </c>
      <c r="D120" s="51" t="s">
        <v>358</v>
      </c>
      <c r="E120" s="76"/>
      <c r="F120" s="39"/>
    </row>
    <row r="121" spans="1:6" x14ac:dyDescent="0.25">
      <c r="A121" s="53"/>
      <c r="B121" s="54" t="s">
        <v>638</v>
      </c>
      <c r="C121" s="64"/>
      <c r="D121" s="64"/>
      <c r="E121" s="78"/>
      <c r="F121" s="39"/>
    </row>
    <row r="122" spans="1:6" x14ac:dyDescent="0.25">
      <c r="A122" s="50">
        <v>43600</v>
      </c>
      <c r="B122" s="51" t="s">
        <v>381</v>
      </c>
      <c r="C122" s="63" t="s">
        <v>617</v>
      </c>
      <c r="D122" s="59" t="s">
        <v>476</v>
      </c>
      <c r="E122" s="77">
        <v>750</v>
      </c>
      <c r="F122" s="39"/>
    </row>
    <row r="123" spans="1:6" x14ac:dyDescent="0.25">
      <c r="A123" s="62" t="s">
        <v>358</v>
      </c>
      <c r="B123" s="63" t="s">
        <v>618</v>
      </c>
      <c r="C123" s="62" t="s">
        <v>358</v>
      </c>
      <c r="D123" s="51" t="s">
        <v>358</v>
      </c>
      <c r="E123" s="76">
        <v>67.5</v>
      </c>
      <c r="F123" s="39"/>
    </row>
    <row r="124" spans="1:6" x14ac:dyDescent="0.25">
      <c r="A124" s="62" t="s">
        <v>358</v>
      </c>
      <c r="B124" s="63" t="s">
        <v>619</v>
      </c>
      <c r="C124" s="62" t="s">
        <v>358</v>
      </c>
      <c r="D124" s="51" t="s">
        <v>358</v>
      </c>
      <c r="E124" s="76">
        <v>67.5</v>
      </c>
      <c r="F124" s="39"/>
    </row>
    <row r="125" spans="1:6" x14ac:dyDescent="0.25">
      <c r="A125" s="62" t="s">
        <v>358</v>
      </c>
      <c r="B125" s="63" t="s">
        <v>620</v>
      </c>
      <c r="C125" s="62" t="s">
        <v>358</v>
      </c>
      <c r="D125" s="51" t="s">
        <v>358</v>
      </c>
      <c r="E125" s="76"/>
      <c r="F125" s="39"/>
    </row>
    <row r="126" spans="1:6" x14ac:dyDescent="0.25">
      <c r="A126" s="53"/>
      <c r="B126" s="54" t="s">
        <v>639</v>
      </c>
      <c r="C126" s="64"/>
      <c r="D126" s="64"/>
      <c r="E126" s="78"/>
      <c r="F126" s="39"/>
    </row>
    <row r="127" spans="1:6" x14ac:dyDescent="0.25">
      <c r="A127" s="50">
        <v>43608</v>
      </c>
      <c r="B127" s="51" t="s">
        <v>381</v>
      </c>
      <c r="C127" s="63" t="s">
        <v>617</v>
      </c>
      <c r="D127" s="59" t="s">
        <v>483</v>
      </c>
      <c r="E127" s="77">
        <v>2250</v>
      </c>
      <c r="F127" s="39"/>
    </row>
    <row r="128" spans="1:6" x14ac:dyDescent="0.25">
      <c r="A128" s="62" t="s">
        <v>358</v>
      </c>
      <c r="B128" s="63" t="s">
        <v>618</v>
      </c>
      <c r="C128" s="62" t="s">
        <v>358</v>
      </c>
      <c r="D128" s="51" t="s">
        <v>358</v>
      </c>
      <c r="E128" s="76">
        <v>202.5</v>
      </c>
      <c r="F128" s="39"/>
    </row>
    <row r="129" spans="1:6" x14ac:dyDescent="0.25">
      <c r="A129" s="62" t="s">
        <v>358</v>
      </c>
      <c r="B129" s="63" t="s">
        <v>619</v>
      </c>
      <c r="C129" s="62" t="s">
        <v>358</v>
      </c>
      <c r="D129" s="51" t="s">
        <v>358</v>
      </c>
      <c r="E129" s="76">
        <v>202.5</v>
      </c>
      <c r="F129" s="39"/>
    </row>
    <row r="130" spans="1:6" x14ac:dyDescent="0.25">
      <c r="A130" s="62" t="s">
        <v>358</v>
      </c>
      <c r="B130" s="63" t="s">
        <v>620</v>
      </c>
      <c r="C130" s="62" t="s">
        <v>358</v>
      </c>
      <c r="D130" s="51" t="s">
        <v>358</v>
      </c>
      <c r="E130" s="76"/>
      <c r="F130" s="39"/>
    </row>
    <row r="131" spans="1:6" x14ac:dyDescent="0.25">
      <c r="A131" s="53"/>
      <c r="B131" s="54" t="s">
        <v>640</v>
      </c>
      <c r="C131" s="64"/>
      <c r="D131" s="64"/>
      <c r="E131" s="78"/>
      <c r="F131" s="39"/>
    </row>
    <row r="132" spans="1:6" x14ac:dyDescent="0.25">
      <c r="A132" s="50">
        <v>43617</v>
      </c>
      <c r="B132" s="51" t="s">
        <v>381</v>
      </c>
      <c r="C132" s="63" t="s">
        <v>617</v>
      </c>
      <c r="D132" s="59" t="s">
        <v>487</v>
      </c>
      <c r="E132" s="77">
        <v>1125</v>
      </c>
      <c r="F132" s="39"/>
    </row>
    <row r="133" spans="1:6" x14ac:dyDescent="0.25">
      <c r="A133" s="62" t="s">
        <v>358</v>
      </c>
      <c r="B133" s="63" t="s">
        <v>619</v>
      </c>
      <c r="C133" s="62" t="s">
        <v>358</v>
      </c>
      <c r="D133" s="51" t="s">
        <v>358</v>
      </c>
      <c r="E133" s="76">
        <v>101.5</v>
      </c>
      <c r="F133" s="39"/>
    </row>
    <row r="134" spans="1:6" x14ac:dyDescent="0.25">
      <c r="A134" s="62" t="s">
        <v>358</v>
      </c>
      <c r="B134" s="63" t="s">
        <v>618</v>
      </c>
      <c r="C134" s="62" t="s">
        <v>358</v>
      </c>
      <c r="D134" s="51" t="s">
        <v>358</v>
      </c>
      <c r="E134" s="76">
        <v>101.5</v>
      </c>
      <c r="F134" s="39"/>
    </row>
    <row r="135" spans="1:6" x14ac:dyDescent="0.25">
      <c r="A135" s="62" t="s">
        <v>358</v>
      </c>
      <c r="B135" s="63" t="s">
        <v>620</v>
      </c>
      <c r="C135" s="62" t="s">
        <v>358</v>
      </c>
      <c r="D135" s="51" t="s">
        <v>358</v>
      </c>
      <c r="E135" s="76"/>
      <c r="F135" s="39"/>
    </row>
    <row r="136" spans="1:6" x14ac:dyDescent="0.25">
      <c r="A136" s="53"/>
      <c r="B136" s="54" t="s">
        <v>641</v>
      </c>
      <c r="C136" s="64"/>
      <c r="D136" s="64"/>
      <c r="E136" s="78"/>
      <c r="F136" s="39"/>
    </row>
    <row r="137" spans="1:6" x14ac:dyDescent="0.25">
      <c r="A137" s="50">
        <v>43620</v>
      </c>
      <c r="B137" s="51" t="s">
        <v>381</v>
      </c>
      <c r="C137" s="63" t="s">
        <v>617</v>
      </c>
      <c r="D137" s="59" t="s">
        <v>492</v>
      </c>
      <c r="E137" s="77">
        <v>375</v>
      </c>
      <c r="F137" s="39"/>
    </row>
    <row r="138" spans="1:6" x14ac:dyDescent="0.25">
      <c r="A138" s="62" t="s">
        <v>358</v>
      </c>
      <c r="B138" s="63" t="s">
        <v>618</v>
      </c>
      <c r="C138" s="62" t="s">
        <v>358</v>
      </c>
      <c r="D138" s="51" t="s">
        <v>358</v>
      </c>
      <c r="E138" s="76">
        <v>34</v>
      </c>
      <c r="F138" s="39"/>
    </row>
    <row r="139" spans="1:6" x14ac:dyDescent="0.25">
      <c r="A139" s="62" t="s">
        <v>358</v>
      </c>
      <c r="B139" s="63" t="s">
        <v>619</v>
      </c>
      <c r="C139" s="62" t="s">
        <v>358</v>
      </c>
      <c r="D139" s="51" t="s">
        <v>358</v>
      </c>
      <c r="E139" s="76">
        <v>34</v>
      </c>
      <c r="F139" s="39"/>
    </row>
    <row r="140" spans="1:6" x14ac:dyDescent="0.25">
      <c r="A140" s="62" t="s">
        <v>358</v>
      </c>
      <c r="B140" s="63" t="s">
        <v>620</v>
      </c>
      <c r="C140" s="62" t="s">
        <v>358</v>
      </c>
      <c r="D140" s="51" t="s">
        <v>358</v>
      </c>
      <c r="E140" s="76"/>
      <c r="F140" s="39"/>
    </row>
    <row r="141" spans="1:6" x14ac:dyDescent="0.25">
      <c r="A141" s="53"/>
      <c r="B141" s="54" t="s">
        <v>642</v>
      </c>
      <c r="C141" s="64"/>
      <c r="D141" s="64"/>
      <c r="E141" s="78"/>
      <c r="F141" s="39"/>
    </row>
    <row r="142" spans="1:6" x14ac:dyDescent="0.25">
      <c r="A142" s="50">
        <v>43620</v>
      </c>
      <c r="B142" s="51" t="s">
        <v>381</v>
      </c>
      <c r="C142" s="63" t="s">
        <v>617</v>
      </c>
      <c r="D142" s="59" t="s">
        <v>493</v>
      </c>
      <c r="E142" s="77">
        <v>1500</v>
      </c>
      <c r="F142" s="39"/>
    </row>
    <row r="143" spans="1:6" x14ac:dyDescent="0.25">
      <c r="A143" s="62" t="s">
        <v>358</v>
      </c>
      <c r="B143" s="63" t="s">
        <v>618</v>
      </c>
      <c r="C143" s="62" t="s">
        <v>358</v>
      </c>
      <c r="D143" s="51" t="s">
        <v>358</v>
      </c>
      <c r="E143" s="76">
        <v>135</v>
      </c>
      <c r="F143" s="39"/>
    </row>
    <row r="144" spans="1:6" x14ac:dyDescent="0.25">
      <c r="A144" s="62" t="s">
        <v>358</v>
      </c>
      <c r="B144" s="63" t="s">
        <v>619</v>
      </c>
      <c r="C144" s="62" t="s">
        <v>358</v>
      </c>
      <c r="D144" s="51" t="s">
        <v>358</v>
      </c>
      <c r="E144" s="76">
        <v>135</v>
      </c>
      <c r="F144" s="39"/>
    </row>
    <row r="145" spans="1:6" x14ac:dyDescent="0.25">
      <c r="A145" s="62" t="s">
        <v>358</v>
      </c>
      <c r="B145" s="63" t="s">
        <v>620</v>
      </c>
      <c r="C145" s="62" t="s">
        <v>358</v>
      </c>
      <c r="D145" s="51" t="s">
        <v>358</v>
      </c>
      <c r="E145" s="76"/>
      <c r="F145" s="39"/>
    </row>
    <row r="146" spans="1:6" x14ac:dyDescent="0.25">
      <c r="A146" s="53"/>
      <c r="B146" s="54" t="s">
        <v>643</v>
      </c>
      <c r="C146" s="64"/>
      <c r="D146" s="64"/>
      <c r="E146" s="78"/>
      <c r="F146" s="39"/>
    </row>
    <row r="147" spans="1:6" x14ac:dyDescent="0.25">
      <c r="A147" s="50">
        <v>43627</v>
      </c>
      <c r="B147" s="51" t="s">
        <v>381</v>
      </c>
      <c r="C147" s="63" t="s">
        <v>617</v>
      </c>
      <c r="D147" s="59" t="s">
        <v>496</v>
      </c>
      <c r="E147" s="77">
        <v>2125</v>
      </c>
      <c r="F147" s="39"/>
    </row>
    <row r="148" spans="1:6" x14ac:dyDescent="0.25">
      <c r="A148" s="62" t="s">
        <v>358</v>
      </c>
      <c r="B148" s="63" t="s">
        <v>618</v>
      </c>
      <c r="C148" s="62" t="s">
        <v>358</v>
      </c>
      <c r="D148" s="51" t="s">
        <v>358</v>
      </c>
      <c r="E148" s="76">
        <v>191.5</v>
      </c>
      <c r="F148" s="39"/>
    </row>
    <row r="149" spans="1:6" x14ac:dyDescent="0.25">
      <c r="A149" s="62" t="s">
        <v>358</v>
      </c>
      <c r="B149" s="63" t="s">
        <v>619</v>
      </c>
      <c r="C149" s="62" t="s">
        <v>358</v>
      </c>
      <c r="D149" s="51" t="s">
        <v>358</v>
      </c>
      <c r="E149" s="76">
        <v>191.5</v>
      </c>
      <c r="F149" s="39"/>
    </row>
    <row r="150" spans="1:6" x14ac:dyDescent="0.25">
      <c r="A150" s="62" t="s">
        <v>358</v>
      </c>
      <c r="B150" s="63" t="s">
        <v>620</v>
      </c>
      <c r="C150" s="62" t="s">
        <v>358</v>
      </c>
      <c r="D150" s="51" t="s">
        <v>358</v>
      </c>
      <c r="E150" s="76"/>
      <c r="F150" s="39"/>
    </row>
    <row r="151" spans="1:6" x14ac:dyDescent="0.25">
      <c r="A151" s="53"/>
      <c r="B151" s="54" t="s">
        <v>644</v>
      </c>
      <c r="C151" s="64"/>
      <c r="D151" s="64"/>
      <c r="E151" s="78"/>
      <c r="F151" s="39"/>
    </row>
    <row r="152" spans="1:6" x14ac:dyDescent="0.25">
      <c r="A152" s="50">
        <v>43627</v>
      </c>
      <c r="B152" s="51" t="s">
        <v>381</v>
      </c>
      <c r="C152" s="63" t="s">
        <v>617</v>
      </c>
      <c r="D152" s="59" t="s">
        <v>497</v>
      </c>
      <c r="E152" s="77">
        <v>375</v>
      </c>
      <c r="F152" s="39"/>
    </row>
    <row r="153" spans="1:6" x14ac:dyDescent="0.25">
      <c r="A153" s="62" t="s">
        <v>358</v>
      </c>
      <c r="B153" s="63" t="s">
        <v>619</v>
      </c>
      <c r="C153" s="62" t="s">
        <v>358</v>
      </c>
      <c r="D153" s="51" t="s">
        <v>358</v>
      </c>
      <c r="E153" s="76">
        <v>34</v>
      </c>
      <c r="F153" s="39"/>
    </row>
    <row r="154" spans="1:6" x14ac:dyDescent="0.25">
      <c r="A154" s="62" t="s">
        <v>358</v>
      </c>
      <c r="B154" s="63" t="s">
        <v>618</v>
      </c>
      <c r="C154" s="62" t="s">
        <v>358</v>
      </c>
      <c r="D154" s="51" t="s">
        <v>358</v>
      </c>
      <c r="E154" s="76">
        <v>34</v>
      </c>
      <c r="F154" s="39"/>
    </row>
    <row r="155" spans="1:6" x14ac:dyDescent="0.25">
      <c r="A155" s="62" t="s">
        <v>358</v>
      </c>
      <c r="B155" s="63" t="s">
        <v>620</v>
      </c>
      <c r="C155" s="62" t="s">
        <v>358</v>
      </c>
      <c r="D155" s="51" t="s">
        <v>358</v>
      </c>
      <c r="E155" s="76"/>
      <c r="F155" s="39"/>
    </row>
    <row r="156" spans="1:6" x14ac:dyDescent="0.25">
      <c r="A156" s="53"/>
      <c r="B156" s="54" t="s">
        <v>645</v>
      </c>
      <c r="C156" s="64"/>
      <c r="D156" s="64"/>
      <c r="E156" s="78"/>
      <c r="F156" s="39"/>
    </row>
    <row r="157" spans="1:6" x14ac:dyDescent="0.25">
      <c r="A157" s="50">
        <v>43629</v>
      </c>
      <c r="B157" s="51" t="s">
        <v>381</v>
      </c>
      <c r="C157" s="63" t="s">
        <v>617</v>
      </c>
      <c r="D157" s="59" t="s">
        <v>498</v>
      </c>
      <c r="E157" s="77">
        <v>375</v>
      </c>
      <c r="F157" s="39"/>
    </row>
    <row r="158" spans="1:6" x14ac:dyDescent="0.25">
      <c r="A158" s="62" t="s">
        <v>358</v>
      </c>
      <c r="B158" s="63" t="s">
        <v>618</v>
      </c>
      <c r="C158" s="62" t="s">
        <v>358</v>
      </c>
      <c r="D158" s="51" t="s">
        <v>358</v>
      </c>
      <c r="E158" s="76">
        <v>34</v>
      </c>
      <c r="F158" s="39"/>
    </row>
    <row r="159" spans="1:6" x14ac:dyDescent="0.25">
      <c r="A159" s="62" t="s">
        <v>358</v>
      </c>
      <c r="B159" s="63" t="s">
        <v>619</v>
      </c>
      <c r="C159" s="62" t="s">
        <v>358</v>
      </c>
      <c r="D159" s="51" t="s">
        <v>358</v>
      </c>
      <c r="E159" s="76">
        <v>34</v>
      </c>
      <c r="F159" s="39"/>
    </row>
    <row r="160" spans="1:6" x14ac:dyDescent="0.25">
      <c r="A160" s="62" t="s">
        <v>358</v>
      </c>
      <c r="B160" s="63" t="s">
        <v>620</v>
      </c>
      <c r="C160" s="62" t="s">
        <v>358</v>
      </c>
      <c r="D160" s="51" t="s">
        <v>358</v>
      </c>
      <c r="E160" s="76"/>
      <c r="F160" s="39"/>
    </row>
    <row r="161" spans="1:6" x14ac:dyDescent="0.25">
      <c r="A161" s="53"/>
      <c r="B161" s="54" t="s">
        <v>646</v>
      </c>
      <c r="C161" s="64"/>
      <c r="D161" s="64"/>
      <c r="E161" s="78"/>
      <c r="F161" s="39"/>
    </row>
    <row r="162" spans="1:6" x14ac:dyDescent="0.25">
      <c r="A162" s="50">
        <v>43629</v>
      </c>
      <c r="B162" s="51" t="s">
        <v>381</v>
      </c>
      <c r="C162" s="63" t="s">
        <v>617</v>
      </c>
      <c r="D162" s="59" t="s">
        <v>499</v>
      </c>
      <c r="E162" s="77">
        <v>5500</v>
      </c>
      <c r="F162" s="39"/>
    </row>
    <row r="163" spans="1:6" x14ac:dyDescent="0.25">
      <c r="A163" s="62" t="s">
        <v>358</v>
      </c>
      <c r="B163" s="63" t="s">
        <v>618</v>
      </c>
      <c r="C163" s="62" t="s">
        <v>358</v>
      </c>
      <c r="D163" s="51" t="s">
        <v>358</v>
      </c>
      <c r="E163" s="76">
        <v>495</v>
      </c>
      <c r="F163" s="39"/>
    </row>
    <row r="164" spans="1:6" x14ac:dyDescent="0.25">
      <c r="A164" s="62" t="s">
        <v>358</v>
      </c>
      <c r="B164" s="63" t="s">
        <v>619</v>
      </c>
      <c r="C164" s="62" t="s">
        <v>358</v>
      </c>
      <c r="D164" s="51" t="s">
        <v>358</v>
      </c>
      <c r="E164" s="76">
        <v>495</v>
      </c>
      <c r="F164" s="39"/>
    </row>
    <row r="165" spans="1:6" x14ac:dyDescent="0.25">
      <c r="A165" s="62" t="s">
        <v>358</v>
      </c>
      <c r="B165" s="63" t="s">
        <v>620</v>
      </c>
      <c r="C165" s="62" t="s">
        <v>358</v>
      </c>
      <c r="D165" s="51" t="s">
        <v>358</v>
      </c>
      <c r="E165" s="76"/>
      <c r="F165" s="39"/>
    </row>
    <row r="166" spans="1:6" x14ac:dyDescent="0.25">
      <c r="A166" s="53"/>
      <c r="B166" s="54" t="s">
        <v>647</v>
      </c>
      <c r="C166" s="64"/>
      <c r="D166" s="64"/>
      <c r="E166" s="78"/>
      <c r="F166" s="39"/>
    </row>
    <row r="167" spans="1:6" x14ac:dyDescent="0.25">
      <c r="A167" s="50">
        <v>43635</v>
      </c>
      <c r="B167" s="51" t="s">
        <v>381</v>
      </c>
      <c r="C167" s="63" t="s">
        <v>617</v>
      </c>
      <c r="D167" s="59" t="s">
        <v>502</v>
      </c>
      <c r="E167" s="77">
        <v>375</v>
      </c>
      <c r="F167" s="39"/>
    </row>
    <row r="168" spans="1:6" x14ac:dyDescent="0.25">
      <c r="A168" s="62" t="s">
        <v>358</v>
      </c>
      <c r="B168" s="63" t="s">
        <v>618</v>
      </c>
      <c r="C168" s="62" t="s">
        <v>358</v>
      </c>
      <c r="D168" s="51" t="s">
        <v>358</v>
      </c>
      <c r="E168" s="76">
        <v>34</v>
      </c>
      <c r="F168" s="39"/>
    </row>
    <row r="169" spans="1:6" x14ac:dyDescent="0.25">
      <c r="A169" s="62" t="s">
        <v>358</v>
      </c>
      <c r="B169" s="63" t="s">
        <v>619</v>
      </c>
      <c r="C169" s="62" t="s">
        <v>358</v>
      </c>
      <c r="D169" s="51" t="s">
        <v>358</v>
      </c>
      <c r="E169" s="76">
        <v>34</v>
      </c>
      <c r="F169" s="39"/>
    </row>
    <row r="170" spans="1:6" x14ac:dyDescent="0.25">
      <c r="A170" s="62" t="s">
        <v>358</v>
      </c>
      <c r="B170" s="63" t="s">
        <v>620</v>
      </c>
      <c r="C170" s="62" t="s">
        <v>358</v>
      </c>
      <c r="D170" s="51" t="s">
        <v>358</v>
      </c>
      <c r="E170" s="76"/>
      <c r="F170" s="39"/>
    </row>
    <row r="171" spans="1:6" x14ac:dyDescent="0.25">
      <c r="A171" s="53"/>
      <c r="B171" s="54" t="s">
        <v>648</v>
      </c>
      <c r="C171" s="64"/>
      <c r="D171" s="64"/>
      <c r="E171" s="78"/>
      <c r="F171" s="39"/>
    </row>
    <row r="172" spans="1:6" x14ac:dyDescent="0.25">
      <c r="A172" s="50">
        <v>43635</v>
      </c>
      <c r="B172" s="51" t="s">
        <v>381</v>
      </c>
      <c r="C172" s="63" t="s">
        <v>617</v>
      </c>
      <c r="D172" s="59" t="s">
        <v>503</v>
      </c>
      <c r="E172" s="77">
        <v>1125</v>
      </c>
      <c r="F172" s="39"/>
    </row>
    <row r="173" spans="1:6" x14ac:dyDescent="0.25">
      <c r="A173" s="62" t="s">
        <v>358</v>
      </c>
      <c r="B173" s="63" t="s">
        <v>618</v>
      </c>
      <c r="C173" s="62" t="s">
        <v>358</v>
      </c>
      <c r="D173" s="51" t="s">
        <v>358</v>
      </c>
      <c r="E173" s="76">
        <v>101.5</v>
      </c>
      <c r="F173" s="39"/>
    </row>
    <row r="174" spans="1:6" x14ac:dyDescent="0.25">
      <c r="A174" s="62" t="s">
        <v>358</v>
      </c>
      <c r="B174" s="63" t="s">
        <v>619</v>
      </c>
      <c r="C174" s="62" t="s">
        <v>358</v>
      </c>
      <c r="D174" s="51" t="s">
        <v>358</v>
      </c>
      <c r="E174" s="76">
        <v>101.5</v>
      </c>
      <c r="F174" s="39"/>
    </row>
    <row r="175" spans="1:6" x14ac:dyDescent="0.25">
      <c r="A175" s="62" t="s">
        <v>358</v>
      </c>
      <c r="B175" s="63" t="s">
        <v>620</v>
      </c>
      <c r="C175" s="62" t="s">
        <v>358</v>
      </c>
      <c r="D175" s="51" t="s">
        <v>358</v>
      </c>
      <c r="E175" s="76"/>
      <c r="F175" s="39"/>
    </row>
    <row r="176" spans="1:6" x14ac:dyDescent="0.25">
      <c r="A176" s="53"/>
      <c r="B176" s="54" t="s">
        <v>649</v>
      </c>
      <c r="C176" s="64"/>
      <c r="D176" s="64"/>
      <c r="E176" s="78"/>
      <c r="F176" s="39"/>
    </row>
    <row r="177" spans="1:6" x14ac:dyDescent="0.25">
      <c r="A177" s="50">
        <v>43635</v>
      </c>
      <c r="B177" s="51" t="s">
        <v>381</v>
      </c>
      <c r="C177" s="63" t="s">
        <v>617</v>
      </c>
      <c r="D177" s="59" t="s">
        <v>504</v>
      </c>
      <c r="E177" s="77">
        <v>750</v>
      </c>
      <c r="F177" s="39"/>
    </row>
    <row r="178" spans="1:6" x14ac:dyDescent="0.25">
      <c r="A178" s="62" t="s">
        <v>358</v>
      </c>
      <c r="B178" s="63" t="s">
        <v>619</v>
      </c>
      <c r="C178" s="62" t="s">
        <v>358</v>
      </c>
      <c r="D178" s="51" t="s">
        <v>358</v>
      </c>
      <c r="E178" s="76">
        <v>67</v>
      </c>
      <c r="F178" s="39"/>
    </row>
    <row r="179" spans="1:6" x14ac:dyDescent="0.25">
      <c r="A179" s="62" t="s">
        <v>358</v>
      </c>
      <c r="B179" s="63" t="s">
        <v>618</v>
      </c>
      <c r="C179" s="62" t="s">
        <v>358</v>
      </c>
      <c r="D179" s="51" t="s">
        <v>358</v>
      </c>
      <c r="E179" s="76">
        <v>68</v>
      </c>
      <c r="F179" s="39"/>
    </row>
    <row r="180" spans="1:6" x14ac:dyDescent="0.25">
      <c r="A180" s="62" t="s">
        <v>358</v>
      </c>
      <c r="B180" s="63" t="s">
        <v>620</v>
      </c>
      <c r="C180" s="62" t="s">
        <v>358</v>
      </c>
      <c r="D180" s="51" t="s">
        <v>358</v>
      </c>
      <c r="E180" s="76"/>
      <c r="F180" s="39"/>
    </row>
    <row r="181" spans="1:6" x14ac:dyDescent="0.25">
      <c r="A181" s="53"/>
      <c r="B181" s="54" t="s">
        <v>650</v>
      </c>
      <c r="C181" s="64"/>
      <c r="D181" s="64"/>
      <c r="E181" s="78"/>
      <c r="F181" s="39"/>
    </row>
    <row r="182" spans="1:6" x14ac:dyDescent="0.25">
      <c r="A182" s="50">
        <v>43654</v>
      </c>
      <c r="B182" s="51" t="s">
        <v>381</v>
      </c>
      <c r="C182" s="63" t="s">
        <v>617</v>
      </c>
      <c r="D182" s="59" t="s">
        <v>510</v>
      </c>
      <c r="E182" s="77">
        <v>500</v>
      </c>
      <c r="F182" s="39"/>
    </row>
    <row r="183" spans="1:6" x14ac:dyDescent="0.25">
      <c r="A183" s="62" t="s">
        <v>358</v>
      </c>
      <c r="B183" s="63" t="s">
        <v>618</v>
      </c>
      <c r="C183" s="62" t="s">
        <v>358</v>
      </c>
      <c r="D183" s="51" t="s">
        <v>358</v>
      </c>
      <c r="E183" s="76">
        <v>45</v>
      </c>
      <c r="F183" s="39"/>
    </row>
    <row r="184" spans="1:6" x14ac:dyDescent="0.25">
      <c r="A184" s="62" t="s">
        <v>358</v>
      </c>
      <c r="B184" s="63" t="s">
        <v>619</v>
      </c>
      <c r="C184" s="62" t="s">
        <v>358</v>
      </c>
      <c r="D184" s="51" t="s">
        <v>358</v>
      </c>
      <c r="E184" s="76">
        <v>45</v>
      </c>
      <c r="F184" s="39"/>
    </row>
    <row r="185" spans="1:6" x14ac:dyDescent="0.25">
      <c r="A185" s="62" t="s">
        <v>358</v>
      </c>
      <c r="B185" s="63" t="s">
        <v>620</v>
      </c>
      <c r="C185" s="62" t="s">
        <v>358</v>
      </c>
      <c r="D185" s="51" t="s">
        <v>358</v>
      </c>
      <c r="E185" s="76"/>
      <c r="F185" s="39"/>
    </row>
    <row r="186" spans="1:6" x14ac:dyDescent="0.25">
      <c r="A186" s="53"/>
      <c r="B186" s="54" t="s">
        <v>651</v>
      </c>
      <c r="C186" s="64"/>
      <c r="D186" s="64"/>
      <c r="E186" s="78"/>
      <c r="F186" s="39"/>
    </row>
    <row r="187" spans="1:6" x14ac:dyDescent="0.25">
      <c r="A187" s="50">
        <v>43654</v>
      </c>
      <c r="B187" s="51" t="s">
        <v>381</v>
      </c>
      <c r="C187" s="63" t="s">
        <v>617</v>
      </c>
      <c r="D187" s="59" t="s">
        <v>511</v>
      </c>
      <c r="E187" s="77">
        <v>375</v>
      </c>
      <c r="F187" s="39"/>
    </row>
    <row r="188" spans="1:6" x14ac:dyDescent="0.25">
      <c r="A188" s="62" t="s">
        <v>358</v>
      </c>
      <c r="B188" s="63" t="s">
        <v>618</v>
      </c>
      <c r="C188" s="62" t="s">
        <v>358</v>
      </c>
      <c r="D188" s="51" t="s">
        <v>358</v>
      </c>
      <c r="E188" s="76">
        <v>34</v>
      </c>
      <c r="F188" s="39"/>
    </row>
    <row r="189" spans="1:6" x14ac:dyDescent="0.25">
      <c r="A189" s="62" t="s">
        <v>358</v>
      </c>
      <c r="B189" s="63" t="s">
        <v>619</v>
      </c>
      <c r="C189" s="62" t="s">
        <v>358</v>
      </c>
      <c r="D189" s="51" t="s">
        <v>358</v>
      </c>
      <c r="E189" s="76">
        <v>34</v>
      </c>
      <c r="F189" s="39"/>
    </row>
    <row r="190" spans="1:6" x14ac:dyDescent="0.25">
      <c r="A190" s="62" t="s">
        <v>358</v>
      </c>
      <c r="B190" s="63" t="s">
        <v>620</v>
      </c>
      <c r="C190" s="62" t="s">
        <v>358</v>
      </c>
      <c r="D190" s="51" t="s">
        <v>358</v>
      </c>
      <c r="E190" s="76"/>
      <c r="F190" s="39"/>
    </row>
    <row r="191" spans="1:6" x14ac:dyDescent="0.25">
      <c r="A191" s="53"/>
      <c r="B191" s="54" t="s">
        <v>652</v>
      </c>
      <c r="C191" s="64"/>
      <c r="D191" s="64"/>
      <c r="E191" s="78"/>
      <c r="F191" s="39"/>
    </row>
    <row r="192" spans="1:6" x14ac:dyDescent="0.25">
      <c r="A192" s="50">
        <v>43662</v>
      </c>
      <c r="B192" s="51" t="s">
        <v>381</v>
      </c>
      <c r="C192" s="63" t="s">
        <v>617</v>
      </c>
      <c r="D192" s="59" t="s">
        <v>513</v>
      </c>
      <c r="E192" s="77">
        <v>375</v>
      </c>
      <c r="F192" s="39"/>
    </row>
    <row r="193" spans="1:6" x14ac:dyDescent="0.25">
      <c r="A193" s="62" t="s">
        <v>358</v>
      </c>
      <c r="B193" s="63" t="s">
        <v>618</v>
      </c>
      <c r="C193" s="62" t="s">
        <v>358</v>
      </c>
      <c r="D193" s="51" t="s">
        <v>358</v>
      </c>
      <c r="E193" s="76">
        <v>34</v>
      </c>
      <c r="F193" s="39"/>
    </row>
    <row r="194" spans="1:6" x14ac:dyDescent="0.25">
      <c r="A194" s="62" t="s">
        <v>358</v>
      </c>
      <c r="B194" s="63" t="s">
        <v>619</v>
      </c>
      <c r="C194" s="62" t="s">
        <v>358</v>
      </c>
      <c r="D194" s="51" t="s">
        <v>358</v>
      </c>
      <c r="E194" s="76">
        <v>34</v>
      </c>
      <c r="F194" s="39"/>
    </row>
    <row r="195" spans="1:6" x14ac:dyDescent="0.25">
      <c r="A195" s="62" t="s">
        <v>358</v>
      </c>
      <c r="B195" s="63" t="s">
        <v>620</v>
      </c>
      <c r="C195" s="62" t="s">
        <v>358</v>
      </c>
      <c r="D195" s="51" t="s">
        <v>358</v>
      </c>
      <c r="E195" s="76"/>
      <c r="F195" s="39"/>
    </row>
    <row r="196" spans="1:6" x14ac:dyDescent="0.25">
      <c r="A196" s="53"/>
      <c r="B196" s="54" t="s">
        <v>653</v>
      </c>
      <c r="C196" s="64"/>
      <c r="D196" s="64"/>
      <c r="E196" s="78"/>
      <c r="F196" s="39"/>
    </row>
    <row r="197" spans="1:6" x14ac:dyDescent="0.25">
      <c r="A197" s="50">
        <v>43662</v>
      </c>
      <c r="B197" s="51" t="s">
        <v>381</v>
      </c>
      <c r="C197" s="63" t="s">
        <v>617</v>
      </c>
      <c r="D197" s="59" t="s">
        <v>514</v>
      </c>
      <c r="E197" s="77">
        <v>375</v>
      </c>
      <c r="F197" s="39"/>
    </row>
    <row r="198" spans="1:6" x14ac:dyDescent="0.25">
      <c r="A198" s="62" t="s">
        <v>358</v>
      </c>
      <c r="B198" s="63" t="s">
        <v>618</v>
      </c>
      <c r="C198" s="62" t="s">
        <v>358</v>
      </c>
      <c r="D198" s="51" t="s">
        <v>358</v>
      </c>
      <c r="E198" s="76">
        <v>34</v>
      </c>
      <c r="F198" s="39"/>
    </row>
    <row r="199" spans="1:6" x14ac:dyDescent="0.25">
      <c r="A199" s="62" t="s">
        <v>358</v>
      </c>
      <c r="B199" s="63" t="s">
        <v>619</v>
      </c>
      <c r="C199" s="62" t="s">
        <v>358</v>
      </c>
      <c r="D199" s="51" t="s">
        <v>358</v>
      </c>
      <c r="E199" s="76">
        <v>34</v>
      </c>
      <c r="F199" s="39"/>
    </row>
    <row r="200" spans="1:6" x14ac:dyDescent="0.25">
      <c r="A200" s="62" t="s">
        <v>358</v>
      </c>
      <c r="B200" s="63" t="s">
        <v>620</v>
      </c>
      <c r="C200" s="62" t="s">
        <v>358</v>
      </c>
      <c r="D200" s="51" t="s">
        <v>358</v>
      </c>
      <c r="E200" s="76"/>
      <c r="F200" s="39"/>
    </row>
    <row r="201" spans="1:6" x14ac:dyDescent="0.25">
      <c r="A201" s="53"/>
      <c r="B201" s="54" t="s">
        <v>654</v>
      </c>
      <c r="C201" s="64"/>
      <c r="D201" s="64"/>
      <c r="E201" s="78"/>
      <c r="F201" s="39"/>
    </row>
    <row r="202" spans="1:6" x14ac:dyDescent="0.25">
      <c r="A202" s="50">
        <v>43680</v>
      </c>
      <c r="B202" s="51" t="s">
        <v>381</v>
      </c>
      <c r="C202" s="63" t="s">
        <v>617</v>
      </c>
      <c r="D202" s="59" t="s">
        <v>517</v>
      </c>
      <c r="E202" s="77">
        <v>375</v>
      </c>
      <c r="F202" s="39"/>
    </row>
    <row r="203" spans="1:6" x14ac:dyDescent="0.25">
      <c r="A203" s="62" t="s">
        <v>358</v>
      </c>
      <c r="B203" s="63" t="s">
        <v>618</v>
      </c>
      <c r="C203" s="62" t="s">
        <v>358</v>
      </c>
      <c r="D203" s="51" t="s">
        <v>358</v>
      </c>
      <c r="E203" s="76">
        <v>34</v>
      </c>
      <c r="F203" s="39"/>
    </row>
    <row r="204" spans="1:6" x14ac:dyDescent="0.25">
      <c r="A204" s="62" t="s">
        <v>358</v>
      </c>
      <c r="B204" s="63" t="s">
        <v>619</v>
      </c>
      <c r="C204" s="62" t="s">
        <v>358</v>
      </c>
      <c r="D204" s="51" t="s">
        <v>358</v>
      </c>
      <c r="E204" s="76">
        <v>34</v>
      </c>
      <c r="F204" s="39"/>
    </row>
    <row r="205" spans="1:6" x14ac:dyDescent="0.25">
      <c r="A205" s="62" t="s">
        <v>358</v>
      </c>
      <c r="B205" s="63" t="s">
        <v>620</v>
      </c>
      <c r="C205" s="62" t="s">
        <v>358</v>
      </c>
      <c r="D205" s="51" t="s">
        <v>358</v>
      </c>
      <c r="E205" s="76"/>
      <c r="F205" s="39"/>
    </row>
    <row r="206" spans="1:6" x14ac:dyDescent="0.25">
      <c r="A206" s="53"/>
      <c r="B206" s="54" t="s">
        <v>655</v>
      </c>
      <c r="C206" s="64"/>
      <c r="D206" s="64"/>
      <c r="E206" s="78"/>
      <c r="F206" s="39"/>
    </row>
    <row r="207" spans="1:6" x14ac:dyDescent="0.25">
      <c r="A207" s="50">
        <v>43680</v>
      </c>
      <c r="B207" s="51" t="s">
        <v>381</v>
      </c>
      <c r="C207" s="63" t="s">
        <v>617</v>
      </c>
      <c r="D207" s="59" t="s">
        <v>518</v>
      </c>
      <c r="E207" s="77">
        <v>375</v>
      </c>
      <c r="F207" s="39"/>
    </row>
    <row r="208" spans="1:6" x14ac:dyDescent="0.25">
      <c r="A208" s="62" t="s">
        <v>358</v>
      </c>
      <c r="B208" s="63" t="s">
        <v>618</v>
      </c>
      <c r="C208" s="62" t="s">
        <v>358</v>
      </c>
      <c r="D208" s="51" t="s">
        <v>358</v>
      </c>
      <c r="E208" s="76">
        <v>34</v>
      </c>
      <c r="F208" s="39"/>
    </row>
    <row r="209" spans="1:6" x14ac:dyDescent="0.25">
      <c r="A209" s="62" t="s">
        <v>358</v>
      </c>
      <c r="B209" s="63" t="s">
        <v>619</v>
      </c>
      <c r="C209" s="62" t="s">
        <v>358</v>
      </c>
      <c r="D209" s="51" t="s">
        <v>358</v>
      </c>
      <c r="E209" s="76">
        <v>34</v>
      </c>
      <c r="F209" s="39"/>
    </row>
    <row r="210" spans="1:6" x14ac:dyDescent="0.25">
      <c r="A210" s="62" t="s">
        <v>358</v>
      </c>
      <c r="B210" s="63" t="s">
        <v>620</v>
      </c>
      <c r="C210" s="62" t="s">
        <v>358</v>
      </c>
      <c r="D210" s="51" t="s">
        <v>358</v>
      </c>
      <c r="E210" s="76"/>
      <c r="F210" s="39"/>
    </row>
    <row r="211" spans="1:6" x14ac:dyDescent="0.25">
      <c r="A211" s="53"/>
      <c r="B211" s="54" t="s">
        <v>656</v>
      </c>
      <c r="C211" s="64"/>
      <c r="D211" s="64"/>
      <c r="E211" s="78"/>
      <c r="F211" s="39"/>
    </row>
    <row r="212" spans="1:6" x14ac:dyDescent="0.25">
      <c r="A212" s="50">
        <v>43682</v>
      </c>
      <c r="B212" s="51" t="s">
        <v>381</v>
      </c>
      <c r="C212" s="63" t="s">
        <v>617</v>
      </c>
      <c r="D212" s="59" t="s">
        <v>519</v>
      </c>
      <c r="E212" s="77">
        <v>115000</v>
      </c>
      <c r="F212" s="39"/>
    </row>
    <row r="213" spans="1:6" x14ac:dyDescent="0.25">
      <c r="A213" s="62" t="s">
        <v>358</v>
      </c>
      <c r="B213" s="63" t="s">
        <v>618</v>
      </c>
      <c r="C213" s="62" t="s">
        <v>358</v>
      </c>
      <c r="D213" s="51" t="s">
        <v>358</v>
      </c>
      <c r="E213" s="76">
        <v>10350</v>
      </c>
      <c r="F213" s="39"/>
    </row>
    <row r="214" spans="1:6" x14ac:dyDescent="0.25">
      <c r="A214" s="62" t="s">
        <v>358</v>
      </c>
      <c r="B214" s="63" t="s">
        <v>619</v>
      </c>
      <c r="C214" s="62" t="s">
        <v>358</v>
      </c>
      <c r="D214" s="51" t="s">
        <v>358</v>
      </c>
      <c r="E214" s="76">
        <v>10350</v>
      </c>
      <c r="F214" s="39"/>
    </row>
    <row r="215" spans="1:6" x14ac:dyDescent="0.25">
      <c r="A215" s="62" t="s">
        <v>358</v>
      </c>
      <c r="B215" s="63" t="s">
        <v>657</v>
      </c>
      <c r="C215" s="62" t="s">
        <v>358</v>
      </c>
      <c r="D215" s="51" t="s">
        <v>358</v>
      </c>
      <c r="E215" s="76"/>
      <c r="F215" s="39"/>
    </row>
    <row r="216" spans="1:6" ht="24" x14ac:dyDescent="0.25">
      <c r="A216" s="53"/>
      <c r="B216" s="54" t="s">
        <v>658</v>
      </c>
      <c r="C216" s="64"/>
      <c r="D216" s="64"/>
      <c r="E216" s="78"/>
      <c r="F216" s="39"/>
    </row>
    <row r="217" spans="1:6" x14ac:dyDescent="0.25">
      <c r="A217" s="50">
        <v>43705</v>
      </c>
      <c r="B217" s="51" t="s">
        <v>381</v>
      </c>
      <c r="C217" s="63" t="s">
        <v>617</v>
      </c>
      <c r="D217" s="59" t="s">
        <v>528</v>
      </c>
      <c r="E217" s="77">
        <v>750</v>
      </c>
      <c r="F217" s="39"/>
    </row>
    <row r="218" spans="1:6" x14ac:dyDescent="0.25">
      <c r="A218" s="62" t="s">
        <v>358</v>
      </c>
      <c r="B218" s="63" t="s">
        <v>618</v>
      </c>
      <c r="C218" s="62" t="s">
        <v>358</v>
      </c>
      <c r="D218" s="51" t="s">
        <v>358</v>
      </c>
      <c r="E218" s="76">
        <v>67.5</v>
      </c>
      <c r="F218" s="39"/>
    </row>
    <row r="219" spans="1:6" x14ac:dyDescent="0.25">
      <c r="A219" s="62" t="s">
        <v>358</v>
      </c>
      <c r="B219" s="63" t="s">
        <v>619</v>
      </c>
      <c r="C219" s="62" t="s">
        <v>358</v>
      </c>
      <c r="D219" s="51" t="s">
        <v>358</v>
      </c>
      <c r="E219" s="76">
        <v>67.5</v>
      </c>
      <c r="F219" s="39"/>
    </row>
    <row r="220" spans="1:6" x14ac:dyDescent="0.25">
      <c r="A220" s="62" t="s">
        <v>358</v>
      </c>
      <c r="B220" s="63" t="s">
        <v>620</v>
      </c>
      <c r="C220" s="62" t="s">
        <v>358</v>
      </c>
      <c r="D220" s="51" t="s">
        <v>358</v>
      </c>
      <c r="E220" s="76"/>
      <c r="F220" s="39"/>
    </row>
    <row r="221" spans="1:6" x14ac:dyDescent="0.25">
      <c r="A221" s="53"/>
      <c r="B221" s="54" t="s">
        <v>659</v>
      </c>
      <c r="C221" s="64"/>
      <c r="D221" s="64"/>
      <c r="E221" s="78"/>
      <c r="F221" s="39"/>
    </row>
    <row r="222" spans="1:6" x14ac:dyDescent="0.25">
      <c r="A222" s="50">
        <v>43721</v>
      </c>
      <c r="B222" s="51" t="s">
        <v>381</v>
      </c>
      <c r="C222" s="63" t="s">
        <v>617</v>
      </c>
      <c r="D222" s="59" t="s">
        <v>660</v>
      </c>
      <c r="E222" s="77">
        <v>375</v>
      </c>
      <c r="F222" s="39"/>
    </row>
    <row r="223" spans="1:6" x14ac:dyDescent="0.25">
      <c r="A223" s="62" t="s">
        <v>358</v>
      </c>
      <c r="B223" s="63" t="s">
        <v>618</v>
      </c>
      <c r="C223" s="62" t="s">
        <v>358</v>
      </c>
      <c r="D223" s="51" t="s">
        <v>358</v>
      </c>
      <c r="E223" s="76">
        <v>34</v>
      </c>
      <c r="F223" s="39"/>
    </row>
    <row r="224" spans="1:6" x14ac:dyDescent="0.25">
      <c r="A224" s="62" t="s">
        <v>358</v>
      </c>
      <c r="B224" s="63" t="s">
        <v>619</v>
      </c>
      <c r="C224" s="62" t="s">
        <v>358</v>
      </c>
      <c r="D224" s="51" t="s">
        <v>358</v>
      </c>
      <c r="E224" s="76">
        <v>34</v>
      </c>
      <c r="F224" s="39"/>
    </row>
    <row r="225" spans="1:6" x14ac:dyDescent="0.25">
      <c r="A225" s="62" t="s">
        <v>358</v>
      </c>
      <c r="B225" s="63" t="s">
        <v>620</v>
      </c>
      <c r="C225" s="62" t="s">
        <v>358</v>
      </c>
      <c r="D225" s="51" t="s">
        <v>358</v>
      </c>
      <c r="E225" s="76"/>
      <c r="F225" s="39"/>
    </row>
    <row r="226" spans="1:6" x14ac:dyDescent="0.25">
      <c r="A226" s="53"/>
      <c r="B226" s="54" t="s">
        <v>661</v>
      </c>
      <c r="C226" s="64"/>
      <c r="D226" s="64"/>
      <c r="E226" s="78"/>
      <c r="F226" s="39"/>
    </row>
    <row r="227" spans="1:6" x14ac:dyDescent="0.25">
      <c r="A227" s="50">
        <v>43736</v>
      </c>
      <c r="B227" s="51" t="s">
        <v>381</v>
      </c>
      <c r="C227" s="63" t="s">
        <v>617</v>
      </c>
      <c r="D227" s="59" t="s">
        <v>542</v>
      </c>
      <c r="E227" s="77">
        <v>375</v>
      </c>
      <c r="F227" s="39"/>
    </row>
    <row r="228" spans="1:6" x14ac:dyDescent="0.25">
      <c r="A228" s="62" t="s">
        <v>358</v>
      </c>
      <c r="B228" s="63" t="s">
        <v>618</v>
      </c>
      <c r="C228" s="62" t="s">
        <v>358</v>
      </c>
      <c r="D228" s="51" t="s">
        <v>358</v>
      </c>
      <c r="E228" s="76">
        <v>34</v>
      </c>
      <c r="F228" s="39"/>
    </row>
    <row r="229" spans="1:6" x14ac:dyDescent="0.25">
      <c r="A229" s="62" t="s">
        <v>358</v>
      </c>
      <c r="B229" s="63" t="s">
        <v>619</v>
      </c>
      <c r="C229" s="62" t="s">
        <v>358</v>
      </c>
      <c r="D229" s="51" t="s">
        <v>358</v>
      </c>
      <c r="E229" s="76">
        <v>34</v>
      </c>
      <c r="F229" s="39"/>
    </row>
    <row r="230" spans="1:6" x14ac:dyDescent="0.25">
      <c r="A230" s="62" t="s">
        <v>358</v>
      </c>
      <c r="B230" s="63" t="s">
        <v>620</v>
      </c>
      <c r="C230" s="62" t="s">
        <v>358</v>
      </c>
      <c r="D230" s="51" t="s">
        <v>358</v>
      </c>
      <c r="E230" s="76"/>
      <c r="F230" s="39"/>
    </row>
    <row r="231" spans="1:6" x14ac:dyDescent="0.25">
      <c r="A231" s="53"/>
      <c r="B231" s="54" t="s">
        <v>662</v>
      </c>
      <c r="C231" s="64"/>
      <c r="D231" s="64"/>
      <c r="E231" s="78"/>
      <c r="F231" s="39"/>
    </row>
    <row r="232" spans="1:6" x14ac:dyDescent="0.25">
      <c r="A232" s="50">
        <v>43850</v>
      </c>
      <c r="B232" s="51" t="s">
        <v>381</v>
      </c>
      <c r="C232" s="63" t="s">
        <v>617</v>
      </c>
      <c r="D232" s="59" t="s">
        <v>663</v>
      </c>
      <c r="E232" s="77">
        <v>1000000</v>
      </c>
      <c r="F232" s="39"/>
    </row>
    <row r="233" spans="1:6" x14ac:dyDescent="0.25">
      <c r="A233" s="62" t="s">
        <v>358</v>
      </c>
      <c r="B233" s="63" t="s">
        <v>618</v>
      </c>
      <c r="C233" s="62" t="s">
        <v>358</v>
      </c>
      <c r="D233" s="51" t="s">
        <v>358</v>
      </c>
      <c r="E233" s="76">
        <v>90000</v>
      </c>
      <c r="F233" s="39"/>
    </row>
    <row r="234" spans="1:6" x14ac:dyDescent="0.25">
      <c r="A234" s="62" t="s">
        <v>358</v>
      </c>
      <c r="B234" s="63" t="s">
        <v>619</v>
      </c>
      <c r="C234" s="62" t="s">
        <v>358</v>
      </c>
      <c r="D234" s="51" t="s">
        <v>358</v>
      </c>
      <c r="E234" s="76">
        <v>90000</v>
      </c>
      <c r="F234" s="39"/>
    </row>
    <row r="235" spans="1:6" x14ac:dyDescent="0.25">
      <c r="A235" s="62" t="s">
        <v>358</v>
      </c>
      <c r="B235" s="63" t="s">
        <v>664</v>
      </c>
      <c r="C235" s="62" t="s">
        <v>358</v>
      </c>
      <c r="D235" s="51" t="s">
        <v>358</v>
      </c>
      <c r="E235" s="76"/>
      <c r="F235" s="39"/>
    </row>
    <row r="236" spans="1:6" x14ac:dyDescent="0.25">
      <c r="A236" s="62" t="s">
        <v>358</v>
      </c>
      <c r="B236" s="63" t="s">
        <v>605</v>
      </c>
      <c r="C236" s="62" t="s">
        <v>358</v>
      </c>
      <c r="D236" s="51" t="s">
        <v>358</v>
      </c>
      <c r="E236" s="76"/>
      <c r="F236" s="39"/>
    </row>
    <row r="237" spans="1:6" x14ac:dyDescent="0.25">
      <c r="A237" s="53"/>
      <c r="B237" s="54" t="s">
        <v>665</v>
      </c>
      <c r="C237" s="64"/>
      <c r="D237" s="64"/>
      <c r="E237" s="78"/>
      <c r="F237" s="39"/>
    </row>
    <row r="238" spans="1:6" x14ac:dyDescent="0.25">
      <c r="A238" s="50">
        <v>44203</v>
      </c>
      <c r="B238" s="51" t="s">
        <v>381</v>
      </c>
      <c r="C238" s="63" t="s">
        <v>617</v>
      </c>
      <c r="D238" s="59" t="s">
        <v>412</v>
      </c>
      <c r="E238" s="77">
        <v>2500</v>
      </c>
      <c r="F238" s="39"/>
    </row>
    <row r="239" spans="1:6" x14ac:dyDescent="0.25">
      <c r="A239" s="62" t="s">
        <v>358</v>
      </c>
      <c r="B239" s="63" t="s">
        <v>618</v>
      </c>
      <c r="C239" s="62" t="s">
        <v>358</v>
      </c>
      <c r="D239" s="51" t="s">
        <v>358</v>
      </c>
      <c r="E239" s="76">
        <v>225</v>
      </c>
      <c r="F239" s="39"/>
    </row>
    <row r="240" spans="1:6" x14ac:dyDescent="0.25">
      <c r="A240" s="62" t="s">
        <v>358</v>
      </c>
      <c r="B240" s="63" t="s">
        <v>619</v>
      </c>
      <c r="C240" s="62" t="s">
        <v>358</v>
      </c>
      <c r="D240" s="51" t="s">
        <v>358</v>
      </c>
      <c r="E240" s="76">
        <v>225</v>
      </c>
      <c r="F240" s="39"/>
    </row>
    <row r="241" spans="1:6" x14ac:dyDescent="0.25">
      <c r="A241" s="62" t="s">
        <v>358</v>
      </c>
      <c r="B241" s="63" t="s">
        <v>620</v>
      </c>
      <c r="C241" s="62" t="s">
        <v>358</v>
      </c>
      <c r="D241" s="51" t="s">
        <v>358</v>
      </c>
      <c r="E241" s="76"/>
      <c r="F241" s="39"/>
    </row>
    <row r="242" spans="1:6" x14ac:dyDescent="0.25">
      <c r="A242" s="62" t="s">
        <v>358</v>
      </c>
      <c r="B242" s="63" t="s">
        <v>605</v>
      </c>
      <c r="C242" s="62" t="s">
        <v>358</v>
      </c>
      <c r="D242" s="51" t="s">
        <v>358</v>
      </c>
      <c r="E242" s="76"/>
      <c r="F242" s="39"/>
    </row>
    <row r="243" spans="1:6" x14ac:dyDescent="0.25">
      <c r="A243" s="53"/>
      <c r="B243" s="54" t="s">
        <v>387</v>
      </c>
      <c r="C243" s="64"/>
      <c r="D243" s="64"/>
      <c r="E243" s="78"/>
      <c r="F243" s="39"/>
    </row>
    <row r="244" spans="1:6" x14ac:dyDescent="0.25">
      <c r="A244" s="50">
        <v>44251</v>
      </c>
      <c r="B244" s="51" t="s">
        <v>381</v>
      </c>
      <c r="C244" s="63" t="s">
        <v>617</v>
      </c>
      <c r="D244" s="59" t="s">
        <v>430</v>
      </c>
      <c r="E244" s="77">
        <v>750</v>
      </c>
      <c r="F244" s="39"/>
    </row>
    <row r="245" spans="1:6" x14ac:dyDescent="0.25">
      <c r="A245" s="62" t="s">
        <v>358</v>
      </c>
      <c r="B245" s="63" t="s">
        <v>618</v>
      </c>
      <c r="C245" s="62" t="s">
        <v>358</v>
      </c>
      <c r="D245" s="51" t="s">
        <v>358</v>
      </c>
      <c r="E245" s="76">
        <v>67.5</v>
      </c>
      <c r="F245" s="39"/>
    </row>
    <row r="246" spans="1:6" x14ac:dyDescent="0.25">
      <c r="A246" s="62" t="s">
        <v>358</v>
      </c>
      <c r="B246" s="63" t="s">
        <v>619</v>
      </c>
      <c r="C246" s="62" t="s">
        <v>358</v>
      </c>
      <c r="D246" s="51" t="s">
        <v>358</v>
      </c>
      <c r="E246" s="76">
        <v>67.5</v>
      </c>
      <c r="F246" s="39"/>
    </row>
    <row r="247" spans="1:6" x14ac:dyDescent="0.25">
      <c r="A247" s="62" t="s">
        <v>358</v>
      </c>
      <c r="B247" s="63" t="s">
        <v>620</v>
      </c>
      <c r="C247" s="62" t="s">
        <v>358</v>
      </c>
      <c r="D247" s="51" t="s">
        <v>358</v>
      </c>
      <c r="E247" s="76"/>
      <c r="F247" s="39"/>
    </row>
    <row r="248" spans="1:6" x14ac:dyDescent="0.25">
      <c r="A248" s="62" t="s">
        <v>358</v>
      </c>
      <c r="B248" s="63" t="s">
        <v>605</v>
      </c>
      <c r="C248" s="62" t="s">
        <v>358</v>
      </c>
      <c r="D248" s="51" t="s">
        <v>358</v>
      </c>
      <c r="E248" s="76"/>
      <c r="F248" s="39"/>
    </row>
    <row r="249" spans="1:6" x14ac:dyDescent="0.25">
      <c r="A249" s="53"/>
      <c r="B249" s="54" t="s">
        <v>666</v>
      </c>
      <c r="C249" s="64"/>
      <c r="D249" s="64"/>
      <c r="E249" s="78"/>
      <c r="F249" s="39"/>
    </row>
    <row r="250" spans="1:6" x14ac:dyDescent="0.25">
      <c r="A250" s="50">
        <v>44251</v>
      </c>
      <c r="B250" s="51" t="s">
        <v>381</v>
      </c>
      <c r="C250" s="63" t="s">
        <v>617</v>
      </c>
      <c r="D250" s="59" t="s">
        <v>431</v>
      </c>
      <c r="E250" s="77">
        <v>375</v>
      </c>
      <c r="F250" s="39"/>
    </row>
    <row r="251" spans="1:6" x14ac:dyDescent="0.25">
      <c r="A251" s="62" t="s">
        <v>358</v>
      </c>
      <c r="B251" s="63" t="s">
        <v>618</v>
      </c>
      <c r="C251" s="62" t="s">
        <v>358</v>
      </c>
      <c r="D251" s="51" t="s">
        <v>358</v>
      </c>
      <c r="E251" s="76">
        <v>33.75</v>
      </c>
      <c r="F251" s="39"/>
    </row>
    <row r="252" spans="1:6" x14ac:dyDescent="0.25">
      <c r="A252" s="62" t="s">
        <v>358</v>
      </c>
      <c r="B252" s="63" t="s">
        <v>619</v>
      </c>
      <c r="C252" s="62" t="s">
        <v>358</v>
      </c>
      <c r="D252" s="51" t="s">
        <v>358</v>
      </c>
      <c r="E252" s="76">
        <v>33.75</v>
      </c>
      <c r="F252" s="39"/>
    </row>
    <row r="253" spans="1:6" x14ac:dyDescent="0.25">
      <c r="A253" s="62" t="s">
        <v>358</v>
      </c>
      <c r="B253" s="63" t="s">
        <v>620</v>
      </c>
      <c r="C253" s="62" t="s">
        <v>358</v>
      </c>
      <c r="D253" s="51" t="s">
        <v>358</v>
      </c>
      <c r="E253" s="76"/>
      <c r="F253" s="39"/>
    </row>
    <row r="254" spans="1:6" x14ac:dyDescent="0.25">
      <c r="A254" s="62" t="s">
        <v>358</v>
      </c>
      <c r="B254" s="63" t="s">
        <v>605</v>
      </c>
      <c r="C254" s="62" t="s">
        <v>358</v>
      </c>
      <c r="D254" s="51" t="s">
        <v>358</v>
      </c>
      <c r="E254" s="76"/>
      <c r="F254" s="39"/>
    </row>
    <row r="255" spans="1:6" x14ac:dyDescent="0.25">
      <c r="A255" s="53"/>
      <c r="B255" s="54" t="s">
        <v>667</v>
      </c>
      <c r="C255" s="64"/>
      <c r="D255" s="64"/>
      <c r="E255" s="78"/>
      <c r="F255" s="39"/>
    </row>
    <row r="256" spans="1:6" x14ac:dyDescent="0.25">
      <c r="A256" s="50">
        <v>44302</v>
      </c>
      <c r="B256" s="51" t="s">
        <v>381</v>
      </c>
      <c r="C256" s="63" t="s">
        <v>617</v>
      </c>
      <c r="D256" s="59" t="s">
        <v>390</v>
      </c>
      <c r="E256" s="77">
        <v>750</v>
      </c>
      <c r="F256" s="39"/>
    </row>
    <row r="257" spans="1:6" x14ac:dyDescent="0.25">
      <c r="A257" s="62" t="s">
        <v>358</v>
      </c>
      <c r="B257" s="63" t="s">
        <v>618</v>
      </c>
      <c r="C257" s="62" t="s">
        <v>358</v>
      </c>
      <c r="D257" s="51" t="s">
        <v>358</v>
      </c>
      <c r="E257" s="76">
        <v>67.5</v>
      </c>
      <c r="F257" s="39"/>
    </row>
    <row r="258" spans="1:6" x14ac:dyDescent="0.25">
      <c r="A258" s="62" t="s">
        <v>358</v>
      </c>
      <c r="B258" s="63" t="s">
        <v>386</v>
      </c>
      <c r="C258" s="62" t="s">
        <v>358</v>
      </c>
      <c r="D258" s="51" t="s">
        <v>358</v>
      </c>
      <c r="E258" s="76">
        <v>67.5</v>
      </c>
      <c r="F258" s="39"/>
    </row>
    <row r="259" spans="1:6" x14ac:dyDescent="0.25">
      <c r="A259" s="62" t="s">
        <v>358</v>
      </c>
      <c r="B259" s="63" t="s">
        <v>620</v>
      </c>
      <c r="C259" s="62" t="s">
        <v>358</v>
      </c>
      <c r="D259" s="51" t="s">
        <v>358</v>
      </c>
      <c r="E259" s="76"/>
      <c r="F259" s="39"/>
    </row>
    <row r="260" spans="1:6" x14ac:dyDescent="0.25">
      <c r="A260" s="62" t="s">
        <v>358</v>
      </c>
      <c r="B260" s="63" t="s">
        <v>605</v>
      </c>
      <c r="C260" s="62" t="s">
        <v>358</v>
      </c>
      <c r="D260" s="51" t="s">
        <v>358</v>
      </c>
      <c r="E260" s="76"/>
      <c r="F260" s="39"/>
    </row>
    <row r="261" spans="1:6" x14ac:dyDescent="0.25">
      <c r="A261" s="53"/>
      <c r="B261" s="54" t="s">
        <v>668</v>
      </c>
      <c r="C261" s="64"/>
      <c r="D261" s="64"/>
      <c r="E261" s="78"/>
      <c r="F261" s="39"/>
    </row>
    <row r="262" spans="1:6" x14ac:dyDescent="0.25">
      <c r="A262" s="50">
        <v>44302</v>
      </c>
      <c r="B262" s="51" t="s">
        <v>381</v>
      </c>
      <c r="C262" s="63" t="s">
        <v>617</v>
      </c>
      <c r="D262" s="59" t="s">
        <v>391</v>
      </c>
      <c r="E262" s="77">
        <v>750</v>
      </c>
      <c r="F262" s="39"/>
    </row>
    <row r="263" spans="1:6" x14ac:dyDescent="0.25">
      <c r="A263" s="62" t="s">
        <v>358</v>
      </c>
      <c r="B263" s="63" t="s">
        <v>618</v>
      </c>
      <c r="C263" s="62" t="s">
        <v>358</v>
      </c>
      <c r="D263" s="51" t="s">
        <v>358</v>
      </c>
      <c r="E263" s="76">
        <v>67.5</v>
      </c>
      <c r="F263" s="39"/>
    </row>
    <row r="264" spans="1:6" x14ac:dyDescent="0.25">
      <c r="A264" s="62" t="s">
        <v>358</v>
      </c>
      <c r="B264" s="63" t="s">
        <v>619</v>
      </c>
      <c r="C264" s="62" t="s">
        <v>358</v>
      </c>
      <c r="D264" s="51" t="s">
        <v>358</v>
      </c>
      <c r="E264" s="76">
        <v>67.5</v>
      </c>
      <c r="F264" s="39"/>
    </row>
    <row r="265" spans="1:6" x14ac:dyDescent="0.25">
      <c r="A265" s="62" t="s">
        <v>358</v>
      </c>
      <c r="B265" s="63" t="s">
        <v>620</v>
      </c>
      <c r="C265" s="62" t="s">
        <v>358</v>
      </c>
      <c r="D265" s="51" t="s">
        <v>358</v>
      </c>
      <c r="E265" s="76"/>
      <c r="F265" s="39"/>
    </row>
    <row r="266" spans="1:6" x14ac:dyDescent="0.25">
      <c r="A266" s="62" t="s">
        <v>358</v>
      </c>
      <c r="B266" s="63" t="s">
        <v>605</v>
      </c>
      <c r="C266" s="62" t="s">
        <v>358</v>
      </c>
      <c r="D266" s="51" t="s">
        <v>358</v>
      </c>
      <c r="E266" s="76"/>
      <c r="F266" s="39"/>
    </row>
    <row r="267" spans="1:6" ht="24" x14ac:dyDescent="0.25">
      <c r="A267" s="53"/>
      <c r="B267" s="54" t="s">
        <v>669</v>
      </c>
      <c r="C267" s="64"/>
      <c r="D267" s="64"/>
      <c r="E267" s="78"/>
      <c r="F267" s="39"/>
    </row>
    <row r="268" spans="1:6" x14ac:dyDescent="0.25">
      <c r="A268" s="50">
        <v>44302</v>
      </c>
      <c r="B268" s="51" t="s">
        <v>381</v>
      </c>
      <c r="C268" s="63" t="s">
        <v>617</v>
      </c>
      <c r="D268" s="59" t="s">
        <v>392</v>
      </c>
      <c r="E268" s="77">
        <v>375.5</v>
      </c>
      <c r="F268" s="39"/>
    </row>
    <row r="269" spans="1:6" x14ac:dyDescent="0.25">
      <c r="A269" s="62" t="s">
        <v>358</v>
      </c>
      <c r="B269" s="63" t="s">
        <v>618</v>
      </c>
      <c r="C269" s="62" t="s">
        <v>358</v>
      </c>
      <c r="D269" s="51" t="s">
        <v>358</v>
      </c>
      <c r="E269" s="76">
        <v>33.75</v>
      </c>
      <c r="F269" s="39"/>
    </row>
    <row r="270" spans="1:6" x14ac:dyDescent="0.25">
      <c r="A270" s="62" t="s">
        <v>358</v>
      </c>
      <c r="B270" s="63" t="s">
        <v>619</v>
      </c>
      <c r="C270" s="62" t="s">
        <v>358</v>
      </c>
      <c r="D270" s="51" t="s">
        <v>358</v>
      </c>
      <c r="E270" s="76">
        <v>33.75</v>
      </c>
      <c r="F270" s="39"/>
    </row>
    <row r="271" spans="1:6" x14ac:dyDescent="0.25">
      <c r="A271" s="62" t="s">
        <v>358</v>
      </c>
      <c r="B271" s="63" t="s">
        <v>620</v>
      </c>
      <c r="C271" s="62" t="s">
        <v>358</v>
      </c>
      <c r="D271" s="51" t="s">
        <v>358</v>
      </c>
      <c r="E271" s="76"/>
      <c r="F271" s="39"/>
    </row>
    <row r="272" spans="1:6" x14ac:dyDescent="0.25">
      <c r="A272" s="62" t="s">
        <v>358</v>
      </c>
      <c r="B272" s="63" t="s">
        <v>605</v>
      </c>
      <c r="C272" s="62" t="s">
        <v>358</v>
      </c>
      <c r="D272" s="51" t="s">
        <v>358</v>
      </c>
      <c r="E272" s="76"/>
      <c r="F272" s="39"/>
    </row>
    <row r="273" spans="1:6" ht="24" x14ac:dyDescent="0.25">
      <c r="A273" s="53"/>
      <c r="B273" s="54" t="s">
        <v>670</v>
      </c>
      <c r="C273" s="64"/>
      <c r="D273" s="64"/>
      <c r="E273" s="78"/>
      <c r="F273" s="39"/>
    </row>
    <row r="274" spans="1:6" x14ac:dyDescent="0.25">
      <c r="A274" s="50">
        <v>44302</v>
      </c>
      <c r="B274" s="51" t="s">
        <v>381</v>
      </c>
      <c r="C274" s="63" t="s">
        <v>617</v>
      </c>
      <c r="D274" s="59" t="s">
        <v>394</v>
      </c>
      <c r="E274" s="77">
        <v>750</v>
      </c>
      <c r="F274" s="39"/>
    </row>
    <row r="275" spans="1:6" x14ac:dyDescent="0.25">
      <c r="A275" s="62" t="s">
        <v>358</v>
      </c>
      <c r="B275" s="63" t="s">
        <v>619</v>
      </c>
      <c r="C275" s="62" t="s">
        <v>358</v>
      </c>
      <c r="D275" s="51" t="s">
        <v>358</v>
      </c>
      <c r="E275" s="76">
        <v>67.5</v>
      </c>
      <c r="F275" s="39"/>
    </row>
    <row r="276" spans="1:6" x14ac:dyDescent="0.25">
      <c r="A276" s="62" t="s">
        <v>358</v>
      </c>
      <c r="B276" s="63" t="s">
        <v>618</v>
      </c>
      <c r="C276" s="62" t="s">
        <v>358</v>
      </c>
      <c r="D276" s="51" t="s">
        <v>358</v>
      </c>
      <c r="E276" s="76">
        <v>67.5</v>
      </c>
      <c r="F276" s="39"/>
    </row>
    <row r="277" spans="1:6" x14ac:dyDescent="0.25">
      <c r="A277" s="62" t="s">
        <v>358</v>
      </c>
      <c r="B277" s="63" t="s">
        <v>620</v>
      </c>
      <c r="C277" s="62" t="s">
        <v>358</v>
      </c>
      <c r="D277" s="51" t="s">
        <v>358</v>
      </c>
      <c r="E277" s="76"/>
      <c r="F277" s="39"/>
    </row>
    <row r="278" spans="1:6" x14ac:dyDescent="0.25">
      <c r="A278" s="62" t="s">
        <v>358</v>
      </c>
      <c r="B278" s="63" t="s">
        <v>605</v>
      </c>
      <c r="C278" s="62" t="s">
        <v>358</v>
      </c>
      <c r="D278" s="51" t="s">
        <v>358</v>
      </c>
      <c r="E278" s="76"/>
      <c r="F278" s="39"/>
    </row>
    <row r="279" spans="1:6" ht="24" x14ac:dyDescent="0.25">
      <c r="A279" s="53"/>
      <c r="B279" s="54" t="s">
        <v>671</v>
      </c>
      <c r="C279" s="64"/>
      <c r="D279" s="64"/>
      <c r="E279" s="78"/>
      <c r="F279" s="39"/>
    </row>
    <row r="280" spans="1:6" x14ac:dyDescent="0.25">
      <c r="A280" s="50">
        <v>44378</v>
      </c>
      <c r="B280" s="51" t="s">
        <v>381</v>
      </c>
      <c r="C280" s="63" t="s">
        <v>617</v>
      </c>
      <c r="D280" s="59" t="s">
        <v>410</v>
      </c>
      <c r="E280" s="77">
        <v>150000</v>
      </c>
      <c r="F280" s="39"/>
    </row>
    <row r="281" spans="1:6" x14ac:dyDescent="0.25">
      <c r="A281" s="62" t="s">
        <v>358</v>
      </c>
      <c r="B281" s="63" t="s">
        <v>618</v>
      </c>
      <c r="C281" s="62" t="s">
        <v>358</v>
      </c>
      <c r="D281" s="51" t="s">
        <v>358</v>
      </c>
      <c r="E281" s="76">
        <v>13500</v>
      </c>
      <c r="F281" s="39"/>
    </row>
    <row r="282" spans="1:6" x14ac:dyDescent="0.25">
      <c r="A282" s="62" t="s">
        <v>358</v>
      </c>
      <c r="B282" s="63" t="s">
        <v>619</v>
      </c>
      <c r="C282" s="62" t="s">
        <v>358</v>
      </c>
      <c r="D282" s="51" t="s">
        <v>358</v>
      </c>
      <c r="E282" s="76">
        <v>13500</v>
      </c>
      <c r="F282" s="39"/>
    </row>
    <row r="283" spans="1:6" x14ac:dyDescent="0.25">
      <c r="A283" s="62" t="s">
        <v>358</v>
      </c>
      <c r="B283" s="63" t="s">
        <v>672</v>
      </c>
      <c r="C283" s="62" t="s">
        <v>358</v>
      </c>
      <c r="D283" s="51" t="s">
        <v>358</v>
      </c>
      <c r="E283" s="76"/>
      <c r="F283" s="39"/>
    </row>
    <row r="284" spans="1:6" x14ac:dyDescent="0.25">
      <c r="A284" s="53"/>
      <c r="B284" s="54" t="s">
        <v>673</v>
      </c>
      <c r="C284" s="64"/>
      <c r="D284" s="64"/>
      <c r="E284" s="78"/>
      <c r="F284" s="39"/>
    </row>
    <row r="285" spans="1:6" x14ac:dyDescent="0.25">
      <c r="A285" s="50">
        <v>44382</v>
      </c>
      <c r="B285" s="51" t="s">
        <v>381</v>
      </c>
      <c r="C285" s="63" t="s">
        <v>617</v>
      </c>
      <c r="D285" s="59" t="s">
        <v>412</v>
      </c>
      <c r="E285" s="77">
        <v>119426</v>
      </c>
      <c r="F285" s="39"/>
    </row>
    <row r="286" spans="1:6" x14ac:dyDescent="0.25">
      <c r="A286" s="62" t="s">
        <v>358</v>
      </c>
      <c r="B286" s="63" t="s">
        <v>618</v>
      </c>
      <c r="C286" s="62" t="s">
        <v>358</v>
      </c>
      <c r="D286" s="51" t="s">
        <v>358</v>
      </c>
      <c r="E286" s="76">
        <v>10748.34</v>
      </c>
      <c r="F286" s="39"/>
    </row>
    <row r="287" spans="1:6" x14ac:dyDescent="0.25">
      <c r="A287" s="62" t="s">
        <v>358</v>
      </c>
      <c r="B287" s="63" t="s">
        <v>619</v>
      </c>
      <c r="C287" s="62" t="s">
        <v>358</v>
      </c>
      <c r="D287" s="51" t="s">
        <v>358</v>
      </c>
      <c r="E287" s="76">
        <v>10748.34</v>
      </c>
      <c r="F287" s="39"/>
    </row>
    <row r="288" spans="1:6" x14ac:dyDescent="0.25">
      <c r="A288" s="62" t="s">
        <v>358</v>
      </c>
      <c r="B288" s="63" t="s">
        <v>657</v>
      </c>
      <c r="C288" s="62" t="s">
        <v>358</v>
      </c>
      <c r="D288" s="51" t="s">
        <v>358</v>
      </c>
      <c r="E288" s="76"/>
      <c r="F288" s="39"/>
    </row>
    <row r="289" spans="1:6" x14ac:dyDescent="0.25">
      <c r="A289" s="62" t="s">
        <v>358</v>
      </c>
      <c r="B289" s="63" t="s">
        <v>605</v>
      </c>
      <c r="C289" s="62" t="s">
        <v>358</v>
      </c>
      <c r="D289" s="51" t="s">
        <v>358</v>
      </c>
      <c r="E289" s="76"/>
      <c r="F289" s="39"/>
    </row>
    <row r="290" spans="1:6" x14ac:dyDescent="0.25">
      <c r="A290" s="62" t="s">
        <v>358</v>
      </c>
      <c r="B290" s="63" t="s">
        <v>605</v>
      </c>
      <c r="C290" s="62" t="s">
        <v>358</v>
      </c>
      <c r="D290" s="51" t="s">
        <v>358</v>
      </c>
      <c r="E290" s="76"/>
      <c r="F290" s="39"/>
    </row>
    <row r="291" spans="1:6" x14ac:dyDescent="0.25">
      <c r="A291" s="53"/>
      <c r="B291" s="54" t="s">
        <v>674</v>
      </c>
      <c r="C291" s="64"/>
      <c r="D291" s="64"/>
      <c r="E291" s="78"/>
      <c r="F291" s="39"/>
    </row>
    <row r="292" spans="1:6" x14ac:dyDescent="0.25">
      <c r="A292" s="50">
        <v>44390</v>
      </c>
      <c r="B292" s="51" t="s">
        <v>381</v>
      </c>
      <c r="C292" s="63" t="s">
        <v>617</v>
      </c>
      <c r="D292" s="59" t="s">
        <v>414</v>
      </c>
      <c r="E292" s="77">
        <v>375</v>
      </c>
      <c r="F292" s="39"/>
    </row>
    <row r="293" spans="1:6" x14ac:dyDescent="0.25">
      <c r="A293" s="62" t="s">
        <v>358</v>
      </c>
      <c r="B293" s="63" t="s">
        <v>618</v>
      </c>
      <c r="C293" s="62" t="s">
        <v>358</v>
      </c>
      <c r="D293" s="51" t="s">
        <v>358</v>
      </c>
      <c r="E293" s="76">
        <v>33.75</v>
      </c>
      <c r="F293" s="39"/>
    </row>
    <row r="294" spans="1:6" x14ac:dyDescent="0.25">
      <c r="A294" s="62" t="s">
        <v>358</v>
      </c>
      <c r="B294" s="63" t="s">
        <v>619</v>
      </c>
      <c r="C294" s="62" t="s">
        <v>358</v>
      </c>
      <c r="D294" s="51" t="s">
        <v>358</v>
      </c>
      <c r="E294" s="76">
        <v>33.75</v>
      </c>
      <c r="F294" s="39"/>
    </row>
    <row r="295" spans="1:6" x14ac:dyDescent="0.25">
      <c r="A295" s="62" t="s">
        <v>358</v>
      </c>
      <c r="B295" s="63" t="s">
        <v>620</v>
      </c>
      <c r="C295" s="62" t="s">
        <v>358</v>
      </c>
      <c r="D295" s="51" t="s">
        <v>358</v>
      </c>
      <c r="E295" s="76"/>
      <c r="F295" s="39"/>
    </row>
    <row r="296" spans="1:6" x14ac:dyDescent="0.25">
      <c r="A296" s="62" t="s">
        <v>358</v>
      </c>
      <c r="B296" s="63" t="s">
        <v>565</v>
      </c>
      <c r="C296" s="62" t="s">
        <v>358</v>
      </c>
      <c r="D296" s="51" t="s">
        <v>358</v>
      </c>
      <c r="E296" s="76">
        <v>0.5</v>
      </c>
      <c r="F296" s="39"/>
    </row>
    <row r="297" spans="1:6" x14ac:dyDescent="0.25">
      <c r="A297" s="53"/>
      <c r="B297" s="54" t="s">
        <v>675</v>
      </c>
      <c r="C297" s="64"/>
      <c r="D297" s="64"/>
      <c r="E297" s="78"/>
      <c r="F297" s="39"/>
    </row>
    <row r="298" spans="1:6" x14ac:dyDescent="0.25">
      <c r="A298" s="50">
        <v>44390</v>
      </c>
      <c r="B298" s="51" t="s">
        <v>381</v>
      </c>
      <c r="C298" s="63" t="s">
        <v>617</v>
      </c>
      <c r="D298" s="59" t="s">
        <v>416</v>
      </c>
      <c r="E298" s="77">
        <v>750</v>
      </c>
      <c r="F298" s="39"/>
    </row>
    <row r="299" spans="1:6" x14ac:dyDescent="0.25">
      <c r="A299" s="62" t="s">
        <v>358</v>
      </c>
      <c r="B299" s="63" t="s">
        <v>618</v>
      </c>
      <c r="C299" s="62" t="s">
        <v>358</v>
      </c>
      <c r="D299" s="51" t="s">
        <v>358</v>
      </c>
      <c r="E299" s="76">
        <v>67.5</v>
      </c>
      <c r="F299" s="39"/>
    </row>
    <row r="300" spans="1:6" x14ac:dyDescent="0.25">
      <c r="A300" s="62" t="s">
        <v>358</v>
      </c>
      <c r="B300" s="63" t="s">
        <v>619</v>
      </c>
      <c r="C300" s="62" t="s">
        <v>358</v>
      </c>
      <c r="D300" s="51" t="s">
        <v>358</v>
      </c>
      <c r="E300" s="76">
        <v>67.5</v>
      </c>
      <c r="F300" s="39"/>
    </row>
    <row r="301" spans="1:6" x14ac:dyDescent="0.25">
      <c r="A301" s="62" t="s">
        <v>358</v>
      </c>
      <c r="B301" s="63" t="s">
        <v>620</v>
      </c>
      <c r="C301" s="62" t="s">
        <v>358</v>
      </c>
      <c r="D301" s="51" t="s">
        <v>358</v>
      </c>
      <c r="E301" s="76"/>
      <c r="F301" s="39"/>
    </row>
    <row r="302" spans="1:6" x14ac:dyDescent="0.25">
      <c r="A302" s="53"/>
      <c r="B302" s="54" t="s">
        <v>676</v>
      </c>
      <c r="C302" s="64"/>
      <c r="D302" s="64"/>
      <c r="E302" s="78"/>
      <c r="F302" s="39"/>
    </row>
    <row r="303" spans="1:6" x14ac:dyDescent="0.25">
      <c r="A303" s="50">
        <v>44399</v>
      </c>
      <c r="B303" s="51" t="s">
        <v>381</v>
      </c>
      <c r="C303" s="63" t="s">
        <v>617</v>
      </c>
      <c r="D303" s="59" t="s">
        <v>418</v>
      </c>
      <c r="E303" s="77">
        <v>750</v>
      </c>
      <c r="F303" s="39"/>
    </row>
    <row r="304" spans="1:6" x14ac:dyDescent="0.25">
      <c r="A304" s="62" t="s">
        <v>358</v>
      </c>
      <c r="B304" s="63" t="s">
        <v>618</v>
      </c>
      <c r="C304" s="62" t="s">
        <v>358</v>
      </c>
      <c r="D304" s="51" t="s">
        <v>358</v>
      </c>
      <c r="E304" s="76">
        <v>67.5</v>
      </c>
      <c r="F304" s="39"/>
    </row>
    <row r="305" spans="1:6" x14ac:dyDescent="0.25">
      <c r="A305" s="62" t="s">
        <v>358</v>
      </c>
      <c r="B305" s="63" t="s">
        <v>619</v>
      </c>
      <c r="C305" s="62" t="s">
        <v>358</v>
      </c>
      <c r="D305" s="51" t="s">
        <v>358</v>
      </c>
      <c r="E305" s="76">
        <v>67.5</v>
      </c>
      <c r="F305" s="39"/>
    </row>
    <row r="306" spans="1:6" x14ac:dyDescent="0.25">
      <c r="A306" s="62" t="s">
        <v>358</v>
      </c>
      <c r="B306" s="63" t="s">
        <v>620</v>
      </c>
      <c r="C306" s="62" t="s">
        <v>358</v>
      </c>
      <c r="D306" s="51" t="s">
        <v>358</v>
      </c>
      <c r="E306" s="76"/>
      <c r="F306" s="39"/>
    </row>
    <row r="307" spans="1:6" x14ac:dyDescent="0.25">
      <c r="A307" s="53"/>
      <c r="B307" s="54" t="s">
        <v>677</v>
      </c>
      <c r="C307" s="64"/>
      <c r="D307" s="64"/>
      <c r="E307" s="78"/>
      <c r="F307" s="39"/>
    </row>
    <row r="308" spans="1:6" x14ac:dyDescent="0.25">
      <c r="A308" s="50">
        <v>44406</v>
      </c>
      <c r="B308" s="51" t="s">
        <v>381</v>
      </c>
      <c r="C308" s="63" t="s">
        <v>617</v>
      </c>
      <c r="D308" s="59" t="s">
        <v>420</v>
      </c>
      <c r="E308" s="77">
        <v>375</v>
      </c>
      <c r="F308" s="39"/>
    </row>
    <row r="309" spans="1:6" x14ac:dyDescent="0.25">
      <c r="A309" s="62" t="s">
        <v>358</v>
      </c>
      <c r="B309" s="63" t="s">
        <v>618</v>
      </c>
      <c r="C309" s="62" t="s">
        <v>358</v>
      </c>
      <c r="D309" s="51" t="s">
        <v>358</v>
      </c>
      <c r="E309" s="76">
        <v>33.75</v>
      </c>
      <c r="F309" s="39"/>
    </row>
    <row r="310" spans="1:6" x14ac:dyDescent="0.25">
      <c r="A310" s="62" t="s">
        <v>358</v>
      </c>
      <c r="B310" s="63" t="s">
        <v>619</v>
      </c>
      <c r="C310" s="62" t="s">
        <v>358</v>
      </c>
      <c r="D310" s="51" t="s">
        <v>358</v>
      </c>
      <c r="E310" s="76">
        <v>33.75</v>
      </c>
      <c r="F310" s="39"/>
    </row>
    <row r="311" spans="1:6" x14ac:dyDescent="0.25">
      <c r="A311" s="62" t="s">
        <v>358</v>
      </c>
      <c r="B311" s="63" t="s">
        <v>620</v>
      </c>
      <c r="C311" s="62" t="s">
        <v>358</v>
      </c>
      <c r="D311" s="51" t="s">
        <v>358</v>
      </c>
      <c r="E311" s="76"/>
      <c r="F311" s="39"/>
    </row>
    <row r="312" spans="1:6" x14ac:dyDescent="0.25">
      <c r="A312" s="62" t="s">
        <v>358</v>
      </c>
      <c r="B312" s="63" t="s">
        <v>565</v>
      </c>
      <c r="C312" s="62" t="s">
        <v>358</v>
      </c>
      <c r="D312" s="51" t="s">
        <v>358</v>
      </c>
      <c r="E312" s="76">
        <v>0.5</v>
      </c>
      <c r="F312" s="39"/>
    </row>
    <row r="313" spans="1:6" ht="24" x14ac:dyDescent="0.25">
      <c r="A313" s="53"/>
      <c r="B313" s="54" t="s">
        <v>678</v>
      </c>
      <c r="C313" s="64"/>
      <c r="D313" s="64"/>
      <c r="E313" s="78"/>
      <c r="F313" s="39"/>
    </row>
    <row r="314" spans="1:6" x14ac:dyDescent="0.25">
      <c r="A314" s="50">
        <v>44412</v>
      </c>
      <c r="B314" s="51" t="s">
        <v>381</v>
      </c>
      <c r="C314" s="63" t="s">
        <v>617</v>
      </c>
      <c r="D314" s="59" t="s">
        <v>422</v>
      </c>
      <c r="E314" s="77">
        <v>375</v>
      </c>
      <c r="F314" s="39"/>
    </row>
    <row r="315" spans="1:6" x14ac:dyDescent="0.25">
      <c r="A315" s="62" t="s">
        <v>358</v>
      </c>
      <c r="B315" s="63" t="s">
        <v>618</v>
      </c>
      <c r="C315" s="62" t="s">
        <v>358</v>
      </c>
      <c r="D315" s="51" t="s">
        <v>358</v>
      </c>
      <c r="E315" s="76">
        <v>33.75</v>
      </c>
      <c r="F315" s="39"/>
    </row>
    <row r="316" spans="1:6" x14ac:dyDescent="0.25">
      <c r="A316" s="62" t="s">
        <v>358</v>
      </c>
      <c r="B316" s="63" t="s">
        <v>619</v>
      </c>
      <c r="C316" s="62" t="s">
        <v>358</v>
      </c>
      <c r="D316" s="51" t="s">
        <v>358</v>
      </c>
      <c r="E316" s="76">
        <v>33.75</v>
      </c>
      <c r="F316" s="39"/>
    </row>
    <row r="317" spans="1:6" x14ac:dyDescent="0.25">
      <c r="A317" s="62" t="s">
        <v>358</v>
      </c>
      <c r="B317" s="63" t="s">
        <v>620</v>
      </c>
      <c r="C317" s="62" t="s">
        <v>358</v>
      </c>
      <c r="D317" s="51" t="s">
        <v>358</v>
      </c>
      <c r="E317" s="76"/>
      <c r="F317" s="39"/>
    </row>
    <row r="318" spans="1:6" x14ac:dyDescent="0.25">
      <c r="A318" s="62" t="s">
        <v>358</v>
      </c>
      <c r="B318" s="63" t="s">
        <v>565</v>
      </c>
      <c r="C318" s="62" t="s">
        <v>358</v>
      </c>
      <c r="D318" s="51" t="s">
        <v>358</v>
      </c>
      <c r="E318" s="76">
        <v>0.5</v>
      </c>
      <c r="F318" s="39"/>
    </row>
    <row r="319" spans="1:6" x14ac:dyDescent="0.25">
      <c r="A319" s="53"/>
      <c r="B319" s="54" t="s">
        <v>679</v>
      </c>
      <c r="C319" s="64"/>
      <c r="D319" s="64"/>
      <c r="E319" s="78"/>
      <c r="F319" s="39"/>
    </row>
    <row r="320" spans="1:6" x14ac:dyDescent="0.25">
      <c r="A320" s="50">
        <v>44412</v>
      </c>
      <c r="B320" s="51" t="s">
        <v>381</v>
      </c>
      <c r="C320" s="63" t="s">
        <v>617</v>
      </c>
      <c r="D320" s="59" t="s">
        <v>424</v>
      </c>
      <c r="E320" s="77">
        <v>375</v>
      </c>
      <c r="F320" s="39"/>
    </row>
    <row r="321" spans="1:6" x14ac:dyDescent="0.25">
      <c r="A321" s="62" t="s">
        <v>358</v>
      </c>
      <c r="B321" s="63" t="s">
        <v>618</v>
      </c>
      <c r="C321" s="62" t="s">
        <v>358</v>
      </c>
      <c r="D321" s="51" t="s">
        <v>358</v>
      </c>
      <c r="E321" s="76">
        <v>33.75</v>
      </c>
      <c r="F321" s="39"/>
    </row>
    <row r="322" spans="1:6" x14ac:dyDescent="0.25">
      <c r="A322" s="62" t="s">
        <v>358</v>
      </c>
      <c r="B322" s="63" t="s">
        <v>619</v>
      </c>
      <c r="C322" s="62" t="s">
        <v>358</v>
      </c>
      <c r="D322" s="51" t="s">
        <v>358</v>
      </c>
      <c r="E322" s="76">
        <v>33.75</v>
      </c>
      <c r="F322" s="39"/>
    </row>
    <row r="323" spans="1:6" x14ac:dyDescent="0.25">
      <c r="A323" s="62" t="s">
        <v>358</v>
      </c>
      <c r="B323" s="63" t="s">
        <v>620</v>
      </c>
      <c r="C323" s="62" t="s">
        <v>358</v>
      </c>
      <c r="D323" s="51" t="s">
        <v>358</v>
      </c>
      <c r="E323" s="76"/>
      <c r="F323" s="39"/>
    </row>
    <row r="324" spans="1:6" x14ac:dyDescent="0.25">
      <c r="A324" s="62" t="s">
        <v>358</v>
      </c>
      <c r="B324" s="63" t="s">
        <v>565</v>
      </c>
      <c r="C324" s="62" t="s">
        <v>358</v>
      </c>
      <c r="D324" s="51" t="s">
        <v>358</v>
      </c>
      <c r="E324" s="76">
        <v>0.5</v>
      </c>
      <c r="F324" s="39"/>
    </row>
    <row r="325" spans="1:6" x14ac:dyDescent="0.25">
      <c r="A325" s="53"/>
      <c r="B325" s="54" t="s">
        <v>680</v>
      </c>
      <c r="C325" s="64"/>
      <c r="D325" s="64"/>
      <c r="E325" s="78"/>
      <c r="F325" s="39"/>
    </row>
    <row r="326" spans="1:6" x14ac:dyDescent="0.25">
      <c r="A326" s="50">
        <v>44426</v>
      </c>
      <c r="B326" s="51" t="s">
        <v>381</v>
      </c>
      <c r="C326" s="63" t="s">
        <v>617</v>
      </c>
      <c r="D326" s="59" t="s">
        <v>426</v>
      </c>
      <c r="E326" s="77">
        <v>375</v>
      </c>
      <c r="F326" s="39"/>
    </row>
    <row r="327" spans="1:6" x14ac:dyDescent="0.25">
      <c r="A327" s="62" t="s">
        <v>358</v>
      </c>
      <c r="B327" s="63" t="s">
        <v>619</v>
      </c>
      <c r="C327" s="62" t="s">
        <v>358</v>
      </c>
      <c r="D327" s="51" t="s">
        <v>358</v>
      </c>
      <c r="E327" s="76">
        <v>33.75</v>
      </c>
      <c r="F327" s="39"/>
    </row>
    <row r="328" spans="1:6" x14ac:dyDescent="0.25">
      <c r="A328" s="62" t="s">
        <v>358</v>
      </c>
      <c r="B328" s="63" t="s">
        <v>618</v>
      </c>
      <c r="C328" s="62" t="s">
        <v>358</v>
      </c>
      <c r="D328" s="51" t="s">
        <v>358</v>
      </c>
      <c r="E328" s="76">
        <v>33.75</v>
      </c>
      <c r="F328" s="39"/>
    </row>
    <row r="329" spans="1:6" x14ac:dyDescent="0.25">
      <c r="A329" s="62" t="s">
        <v>358</v>
      </c>
      <c r="B329" s="63" t="s">
        <v>620</v>
      </c>
      <c r="C329" s="62" t="s">
        <v>358</v>
      </c>
      <c r="D329" s="51" t="s">
        <v>358</v>
      </c>
      <c r="E329" s="76"/>
      <c r="F329" s="39"/>
    </row>
    <row r="330" spans="1:6" x14ac:dyDescent="0.25">
      <c r="A330" s="62" t="s">
        <v>358</v>
      </c>
      <c r="B330" s="63" t="s">
        <v>565</v>
      </c>
      <c r="C330" s="62" t="s">
        <v>358</v>
      </c>
      <c r="D330" s="51" t="s">
        <v>358</v>
      </c>
      <c r="E330" s="76">
        <v>0.5</v>
      </c>
      <c r="F330" s="39"/>
    </row>
    <row r="331" spans="1:6" x14ac:dyDescent="0.25">
      <c r="A331" s="53"/>
      <c r="B331" s="54" t="s">
        <v>681</v>
      </c>
      <c r="C331" s="64"/>
      <c r="D331" s="64"/>
      <c r="E331" s="78"/>
      <c r="F331" s="39"/>
    </row>
    <row r="332" spans="1:6" x14ac:dyDescent="0.25">
      <c r="A332" s="50">
        <v>44432</v>
      </c>
      <c r="B332" s="51" t="s">
        <v>381</v>
      </c>
      <c r="C332" s="63" t="s">
        <v>617</v>
      </c>
      <c r="D332" s="59" t="s">
        <v>427</v>
      </c>
      <c r="E332" s="77">
        <v>375</v>
      </c>
      <c r="F332" s="39"/>
    </row>
    <row r="333" spans="1:6" x14ac:dyDescent="0.25">
      <c r="A333" s="62" t="s">
        <v>358</v>
      </c>
      <c r="B333" s="63" t="s">
        <v>618</v>
      </c>
      <c r="C333" s="62" t="s">
        <v>358</v>
      </c>
      <c r="D333" s="51" t="s">
        <v>358</v>
      </c>
      <c r="E333" s="76">
        <v>33.75</v>
      </c>
      <c r="F333" s="39"/>
    </row>
    <row r="334" spans="1:6" x14ac:dyDescent="0.25">
      <c r="A334" s="62" t="s">
        <v>358</v>
      </c>
      <c r="B334" s="63" t="s">
        <v>619</v>
      </c>
      <c r="C334" s="62" t="s">
        <v>358</v>
      </c>
      <c r="D334" s="51" t="s">
        <v>358</v>
      </c>
      <c r="E334" s="76">
        <v>33.75</v>
      </c>
      <c r="F334" s="39"/>
    </row>
    <row r="335" spans="1:6" x14ac:dyDescent="0.25">
      <c r="A335" s="62" t="s">
        <v>358</v>
      </c>
      <c r="B335" s="63" t="s">
        <v>620</v>
      </c>
      <c r="C335" s="62" t="s">
        <v>358</v>
      </c>
      <c r="D335" s="51" t="s">
        <v>358</v>
      </c>
      <c r="E335" s="76"/>
      <c r="F335" s="39"/>
    </row>
    <row r="336" spans="1:6" x14ac:dyDescent="0.25">
      <c r="A336" s="62" t="s">
        <v>358</v>
      </c>
      <c r="B336" s="63" t="s">
        <v>565</v>
      </c>
      <c r="C336" s="62" t="s">
        <v>358</v>
      </c>
      <c r="D336" s="51" t="s">
        <v>358</v>
      </c>
      <c r="E336" s="76">
        <v>0.5</v>
      </c>
      <c r="F336" s="39"/>
    </row>
    <row r="337" spans="1:6" x14ac:dyDescent="0.25">
      <c r="A337" s="53"/>
      <c r="B337" s="54" t="s">
        <v>682</v>
      </c>
      <c r="C337" s="64"/>
      <c r="D337" s="64"/>
      <c r="E337" s="78"/>
      <c r="F337" s="39"/>
    </row>
    <row r="338" spans="1:6" x14ac:dyDescent="0.25">
      <c r="A338" s="50">
        <v>44432</v>
      </c>
      <c r="B338" s="51" t="s">
        <v>381</v>
      </c>
      <c r="C338" s="63" t="s">
        <v>617</v>
      </c>
      <c r="D338" s="59" t="s">
        <v>428</v>
      </c>
      <c r="E338" s="77">
        <v>375</v>
      </c>
      <c r="F338" s="39"/>
    </row>
    <row r="339" spans="1:6" x14ac:dyDescent="0.25">
      <c r="A339" s="62" t="s">
        <v>358</v>
      </c>
      <c r="B339" s="63" t="s">
        <v>619</v>
      </c>
      <c r="C339" s="62" t="s">
        <v>358</v>
      </c>
      <c r="D339" s="51" t="s">
        <v>358</v>
      </c>
      <c r="E339" s="76">
        <v>33.75</v>
      </c>
      <c r="F339" s="39"/>
    </row>
    <row r="340" spans="1:6" x14ac:dyDescent="0.25">
      <c r="A340" s="62" t="s">
        <v>358</v>
      </c>
      <c r="B340" s="63" t="s">
        <v>618</v>
      </c>
      <c r="C340" s="62" t="s">
        <v>358</v>
      </c>
      <c r="D340" s="51" t="s">
        <v>358</v>
      </c>
      <c r="E340" s="76">
        <v>33.75</v>
      </c>
      <c r="F340" s="39"/>
    </row>
    <row r="341" spans="1:6" x14ac:dyDescent="0.25">
      <c r="A341" s="62" t="s">
        <v>358</v>
      </c>
      <c r="B341" s="63" t="s">
        <v>620</v>
      </c>
      <c r="C341" s="62" t="s">
        <v>358</v>
      </c>
      <c r="D341" s="51" t="s">
        <v>358</v>
      </c>
      <c r="E341" s="76"/>
      <c r="F341" s="39"/>
    </row>
    <row r="342" spans="1:6" x14ac:dyDescent="0.25">
      <c r="A342" s="62" t="s">
        <v>358</v>
      </c>
      <c r="B342" s="63" t="s">
        <v>565</v>
      </c>
      <c r="C342" s="62" t="s">
        <v>358</v>
      </c>
      <c r="D342" s="51" t="s">
        <v>358</v>
      </c>
      <c r="E342" s="76">
        <v>0.5</v>
      </c>
      <c r="F342" s="39"/>
    </row>
    <row r="343" spans="1:6" x14ac:dyDescent="0.25">
      <c r="A343" s="53"/>
      <c r="B343" s="54" t="s">
        <v>683</v>
      </c>
      <c r="C343" s="64"/>
      <c r="D343" s="64"/>
      <c r="E343" s="78"/>
      <c r="F343" s="39"/>
    </row>
    <row r="344" spans="1:6" x14ac:dyDescent="0.25">
      <c r="A344" s="50">
        <v>44441</v>
      </c>
      <c r="B344" s="51" t="s">
        <v>381</v>
      </c>
      <c r="C344" s="63" t="s">
        <v>617</v>
      </c>
      <c r="D344" s="59" t="s">
        <v>431</v>
      </c>
      <c r="E344" s="77">
        <v>375</v>
      </c>
      <c r="F344" s="39"/>
    </row>
    <row r="345" spans="1:6" x14ac:dyDescent="0.25">
      <c r="A345" s="62" t="s">
        <v>358</v>
      </c>
      <c r="B345" s="63" t="s">
        <v>618</v>
      </c>
      <c r="C345" s="62" t="s">
        <v>358</v>
      </c>
      <c r="D345" s="51" t="s">
        <v>358</v>
      </c>
      <c r="E345" s="76">
        <v>33.75</v>
      </c>
      <c r="F345" s="39"/>
    </row>
    <row r="346" spans="1:6" x14ac:dyDescent="0.25">
      <c r="A346" s="62" t="s">
        <v>358</v>
      </c>
      <c r="B346" s="63" t="s">
        <v>619</v>
      </c>
      <c r="C346" s="62" t="s">
        <v>358</v>
      </c>
      <c r="D346" s="51" t="s">
        <v>358</v>
      </c>
      <c r="E346" s="76">
        <v>33.75</v>
      </c>
      <c r="F346" s="39"/>
    </row>
    <row r="347" spans="1:6" x14ac:dyDescent="0.25">
      <c r="A347" s="62" t="s">
        <v>358</v>
      </c>
      <c r="B347" s="63" t="s">
        <v>620</v>
      </c>
      <c r="C347" s="62" t="s">
        <v>358</v>
      </c>
      <c r="D347" s="51" t="s">
        <v>358</v>
      </c>
      <c r="E347" s="76"/>
      <c r="F347" s="39"/>
    </row>
    <row r="348" spans="1:6" x14ac:dyDescent="0.25">
      <c r="A348" s="62" t="s">
        <v>358</v>
      </c>
      <c r="B348" s="63" t="s">
        <v>565</v>
      </c>
      <c r="C348" s="62" t="s">
        <v>358</v>
      </c>
      <c r="D348" s="51" t="s">
        <v>358</v>
      </c>
      <c r="E348" s="76">
        <v>0.5</v>
      </c>
      <c r="F348" s="39"/>
    </row>
    <row r="349" spans="1:6" ht="24" x14ac:dyDescent="0.25">
      <c r="A349" s="53"/>
      <c r="B349" s="54" t="s">
        <v>684</v>
      </c>
      <c r="C349" s="64"/>
      <c r="D349" s="64"/>
      <c r="E349" s="78"/>
      <c r="F349" s="39"/>
    </row>
    <row r="350" spans="1:6" x14ac:dyDescent="0.25">
      <c r="A350" s="50">
        <v>44450</v>
      </c>
      <c r="B350" s="51" t="s">
        <v>381</v>
      </c>
      <c r="C350" s="63" t="s">
        <v>617</v>
      </c>
      <c r="D350" s="59" t="s">
        <v>434</v>
      </c>
      <c r="E350" s="77">
        <v>375</v>
      </c>
      <c r="F350" s="39"/>
    </row>
    <row r="351" spans="1:6" x14ac:dyDescent="0.25">
      <c r="A351" s="62" t="s">
        <v>358</v>
      </c>
      <c r="B351" s="63" t="s">
        <v>618</v>
      </c>
      <c r="C351" s="62" t="s">
        <v>358</v>
      </c>
      <c r="D351" s="51" t="s">
        <v>358</v>
      </c>
      <c r="E351" s="76">
        <v>33.75</v>
      </c>
      <c r="F351" s="39"/>
    </row>
    <row r="352" spans="1:6" x14ac:dyDescent="0.25">
      <c r="A352" s="62" t="s">
        <v>358</v>
      </c>
      <c r="B352" s="63" t="s">
        <v>619</v>
      </c>
      <c r="C352" s="62" t="s">
        <v>358</v>
      </c>
      <c r="D352" s="51" t="s">
        <v>358</v>
      </c>
      <c r="E352" s="76">
        <v>33.75</v>
      </c>
      <c r="F352" s="39"/>
    </row>
    <row r="353" spans="1:6" x14ac:dyDescent="0.25">
      <c r="A353" s="62" t="s">
        <v>358</v>
      </c>
      <c r="B353" s="63" t="s">
        <v>620</v>
      </c>
      <c r="C353" s="62" t="s">
        <v>358</v>
      </c>
      <c r="D353" s="51" t="s">
        <v>358</v>
      </c>
      <c r="E353" s="76"/>
      <c r="F353" s="39"/>
    </row>
    <row r="354" spans="1:6" x14ac:dyDescent="0.25">
      <c r="A354" s="62" t="s">
        <v>358</v>
      </c>
      <c r="B354" s="63" t="s">
        <v>565</v>
      </c>
      <c r="C354" s="62" t="s">
        <v>358</v>
      </c>
      <c r="D354" s="51" t="s">
        <v>358</v>
      </c>
      <c r="E354" s="76">
        <v>0.5</v>
      </c>
      <c r="F354" s="39"/>
    </row>
    <row r="355" spans="1:6" x14ac:dyDescent="0.25">
      <c r="A355" s="53"/>
      <c r="B355" s="54" t="s">
        <v>685</v>
      </c>
      <c r="C355" s="64"/>
      <c r="D355" s="64"/>
      <c r="E355" s="78"/>
      <c r="F355" s="39"/>
    </row>
    <row r="356" spans="1:6" x14ac:dyDescent="0.25">
      <c r="A356" s="50">
        <v>44454</v>
      </c>
      <c r="B356" s="51" t="s">
        <v>381</v>
      </c>
      <c r="C356" s="63" t="s">
        <v>617</v>
      </c>
      <c r="D356" s="59" t="s">
        <v>435</v>
      </c>
      <c r="E356" s="77">
        <v>375</v>
      </c>
      <c r="F356" s="39"/>
    </row>
    <row r="357" spans="1:6" x14ac:dyDescent="0.25">
      <c r="A357" s="62" t="s">
        <v>358</v>
      </c>
      <c r="B357" s="63" t="s">
        <v>619</v>
      </c>
      <c r="C357" s="62" t="s">
        <v>358</v>
      </c>
      <c r="D357" s="51" t="s">
        <v>358</v>
      </c>
      <c r="E357" s="76">
        <v>33.75</v>
      </c>
      <c r="F357" s="39"/>
    </row>
    <row r="358" spans="1:6" x14ac:dyDescent="0.25">
      <c r="A358" s="62" t="s">
        <v>358</v>
      </c>
      <c r="B358" s="63" t="s">
        <v>618</v>
      </c>
      <c r="C358" s="62" t="s">
        <v>358</v>
      </c>
      <c r="D358" s="51" t="s">
        <v>358</v>
      </c>
      <c r="E358" s="76">
        <v>33.75</v>
      </c>
      <c r="F358" s="39"/>
    </row>
    <row r="359" spans="1:6" x14ac:dyDescent="0.25">
      <c r="A359" s="62" t="s">
        <v>358</v>
      </c>
      <c r="B359" s="63" t="s">
        <v>620</v>
      </c>
      <c r="C359" s="62" t="s">
        <v>358</v>
      </c>
      <c r="D359" s="51" t="s">
        <v>358</v>
      </c>
      <c r="E359" s="76"/>
      <c r="F359" s="39"/>
    </row>
    <row r="360" spans="1:6" x14ac:dyDescent="0.25">
      <c r="A360" s="62" t="s">
        <v>358</v>
      </c>
      <c r="B360" s="63" t="s">
        <v>565</v>
      </c>
      <c r="C360" s="62" t="s">
        <v>358</v>
      </c>
      <c r="D360" s="51" t="s">
        <v>358</v>
      </c>
      <c r="E360" s="76">
        <v>0.5</v>
      </c>
      <c r="F360" s="39"/>
    </row>
    <row r="361" spans="1:6" x14ac:dyDescent="0.25">
      <c r="A361" s="53"/>
      <c r="B361" s="54" t="s">
        <v>686</v>
      </c>
      <c r="C361" s="64"/>
      <c r="D361" s="64"/>
      <c r="E361" s="78"/>
      <c r="F361" s="39"/>
    </row>
    <row r="362" spans="1:6" x14ac:dyDescent="0.25">
      <c r="A362" s="50">
        <v>44454</v>
      </c>
      <c r="B362" s="51" t="s">
        <v>381</v>
      </c>
      <c r="C362" s="63" t="s">
        <v>617</v>
      </c>
      <c r="D362" s="59" t="s">
        <v>436</v>
      </c>
      <c r="E362" s="77">
        <v>375</v>
      </c>
      <c r="F362" s="39"/>
    </row>
    <row r="363" spans="1:6" x14ac:dyDescent="0.25">
      <c r="A363" s="62" t="s">
        <v>358</v>
      </c>
      <c r="B363" s="63" t="s">
        <v>619</v>
      </c>
      <c r="C363" s="62" t="s">
        <v>358</v>
      </c>
      <c r="D363" s="51" t="s">
        <v>358</v>
      </c>
      <c r="E363" s="76">
        <v>33.75</v>
      </c>
      <c r="F363" s="39"/>
    </row>
    <row r="364" spans="1:6" x14ac:dyDescent="0.25">
      <c r="A364" s="62" t="s">
        <v>358</v>
      </c>
      <c r="B364" s="63" t="s">
        <v>618</v>
      </c>
      <c r="C364" s="62" t="s">
        <v>358</v>
      </c>
      <c r="D364" s="51" t="s">
        <v>358</v>
      </c>
      <c r="E364" s="76">
        <v>33.75</v>
      </c>
      <c r="F364" s="39"/>
    </row>
    <row r="365" spans="1:6" x14ac:dyDescent="0.25">
      <c r="A365" s="62" t="s">
        <v>358</v>
      </c>
      <c r="B365" s="63" t="s">
        <v>620</v>
      </c>
      <c r="C365" s="62" t="s">
        <v>358</v>
      </c>
      <c r="D365" s="51" t="s">
        <v>358</v>
      </c>
      <c r="E365" s="76"/>
      <c r="F365" s="39"/>
    </row>
    <row r="366" spans="1:6" x14ac:dyDescent="0.25">
      <c r="A366" s="62" t="s">
        <v>358</v>
      </c>
      <c r="B366" s="63" t="s">
        <v>565</v>
      </c>
      <c r="C366" s="62" t="s">
        <v>358</v>
      </c>
      <c r="D366" s="51" t="s">
        <v>358</v>
      </c>
      <c r="E366" s="76">
        <v>0.5</v>
      </c>
      <c r="F366" s="39"/>
    </row>
    <row r="367" spans="1:6" x14ac:dyDescent="0.25">
      <c r="A367" s="53"/>
      <c r="B367" s="54" t="s">
        <v>687</v>
      </c>
      <c r="C367" s="64"/>
      <c r="D367" s="64"/>
      <c r="E367" s="78"/>
      <c r="F367" s="39"/>
    </row>
    <row r="368" spans="1:6" x14ac:dyDescent="0.25">
      <c r="A368" s="50">
        <v>44477</v>
      </c>
      <c r="B368" s="51" t="s">
        <v>381</v>
      </c>
      <c r="C368" s="63" t="s">
        <v>617</v>
      </c>
      <c r="D368" s="59" t="s">
        <v>439</v>
      </c>
      <c r="E368" s="77">
        <v>375</v>
      </c>
      <c r="F368" s="39"/>
    </row>
    <row r="369" spans="1:6" x14ac:dyDescent="0.25">
      <c r="A369" s="62" t="s">
        <v>358</v>
      </c>
      <c r="B369" s="63" t="s">
        <v>618</v>
      </c>
      <c r="C369" s="62" t="s">
        <v>358</v>
      </c>
      <c r="D369" s="51" t="s">
        <v>358</v>
      </c>
      <c r="E369" s="76">
        <v>33.75</v>
      </c>
      <c r="F369" s="39"/>
    </row>
    <row r="370" spans="1:6" x14ac:dyDescent="0.25">
      <c r="A370" s="62" t="s">
        <v>358</v>
      </c>
      <c r="B370" s="63" t="s">
        <v>619</v>
      </c>
      <c r="C370" s="62" t="s">
        <v>358</v>
      </c>
      <c r="D370" s="51" t="s">
        <v>358</v>
      </c>
      <c r="E370" s="76">
        <v>33.75</v>
      </c>
      <c r="F370" s="39"/>
    </row>
    <row r="371" spans="1:6" x14ac:dyDescent="0.25">
      <c r="A371" s="62" t="s">
        <v>358</v>
      </c>
      <c r="B371" s="63" t="s">
        <v>620</v>
      </c>
      <c r="C371" s="62" t="s">
        <v>358</v>
      </c>
      <c r="D371" s="51" t="s">
        <v>358</v>
      </c>
      <c r="E371" s="76"/>
      <c r="F371" s="39"/>
    </row>
    <row r="372" spans="1:6" x14ac:dyDescent="0.25">
      <c r="A372" s="62" t="s">
        <v>358</v>
      </c>
      <c r="B372" s="63" t="s">
        <v>565</v>
      </c>
      <c r="C372" s="62" t="s">
        <v>358</v>
      </c>
      <c r="D372" s="51" t="s">
        <v>358</v>
      </c>
      <c r="E372" s="76">
        <v>0.5</v>
      </c>
      <c r="F372" s="39"/>
    </row>
    <row r="373" spans="1:6" x14ac:dyDescent="0.25">
      <c r="A373" s="53"/>
      <c r="B373" s="54" t="s">
        <v>688</v>
      </c>
      <c r="C373" s="64"/>
      <c r="D373" s="64"/>
      <c r="E373" s="78"/>
      <c r="F373" s="39"/>
    </row>
    <row r="374" spans="1:6" x14ac:dyDescent="0.25">
      <c r="A374" s="50">
        <v>44478</v>
      </c>
      <c r="B374" s="51" t="s">
        <v>381</v>
      </c>
      <c r="C374" s="63" t="s">
        <v>617</v>
      </c>
      <c r="D374" s="59" t="s">
        <v>440</v>
      </c>
      <c r="E374" s="77">
        <v>375</v>
      </c>
      <c r="F374" s="39"/>
    </row>
    <row r="375" spans="1:6" x14ac:dyDescent="0.25">
      <c r="A375" s="62" t="s">
        <v>358</v>
      </c>
      <c r="B375" s="63" t="s">
        <v>618</v>
      </c>
      <c r="C375" s="62" t="s">
        <v>358</v>
      </c>
      <c r="D375" s="51" t="s">
        <v>358</v>
      </c>
      <c r="E375" s="76">
        <v>33.75</v>
      </c>
      <c r="F375" s="39"/>
    </row>
    <row r="376" spans="1:6" x14ac:dyDescent="0.25">
      <c r="A376" s="62" t="s">
        <v>358</v>
      </c>
      <c r="B376" s="63" t="s">
        <v>619</v>
      </c>
      <c r="C376" s="62" t="s">
        <v>358</v>
      </c>
      <c r="D376" s="51" t="s">
        <v>358</v>
      </c>
      <c r="E376" s="76">
        <v>33.75</v>
      </c>
      <c r="F376" s="39"/>
    </row>
    <row r="377" spans="1:6" x14ac:dyDescent="0.25">
      <c r="A377" s="62" t="s">
        <v>358</v>
      </c>
      <c r="B377" s="63" t="s">
        <v>620</v>
      </c>
      <c r="C377" s="62" t="s">
        <v>358</v>
      </c>
      <c r="D377" s="51" t="s">
        <v>358</v>
      </c>
      <c r="E377" s="76"/>
      <c r="F377" s="39"/>
    </row>
    <row r="378" spans="1:6" x14ac:dyDescent="0.25">
      <c r="A378" s="62" t="s">
        <v>358</v>
      </c>
      <c r="B378" s="63" t="s">
        <v>565</v>
      </c>
      <c r="C378" s="62" t="s">
        <v>358</v>
      </c>
      <c r="D378" s="51" t="s">
        <v>358</v>
      </c>
      <c r="E378" s="76">
        <v>0.5</v>
      </c>
      <c r="F378" s="39"/>
    </row>
    <row r="379" spans="1:6" x14ac:dyDescent="0.25">
      <c r="A379" s="53"/>
      <c r="B379" s="54" t="s">
        <v>689</v>
      </c>
      <c r="C379" s="64"/>
      <c r="D379" s="64"/>
      <c r="E379" s="78"/>
      <c r="F379" s="39"/>
    </row>
    <row r="380" spans="1:6" x14ac:dyDescent="0.25">
      <c r="A380" s="50">
        <v>44478</v>
      </c>
      <c r="B380" s="51" t="s">
        <v>381</v>
      </c>
      <c r="C380" s="63" t="s">
        <v>617</v>
      </c>
      <c r="D380" s="59" t="s">
        <v>441</v>
      </c>
      <c r="E380" s="77">
        <v>375</v>
      </c>
      <c r="F380" s="39"/>
    </row>
    <row r="381" spans="1:6" x14ac:dyDescent="0.25">
      <c r="A381" s="62" t="s">
        <v>358</v>
      </c>
      <c r="B381" s="63" t="s">
        <v>619</v>
      </c>
      <c r="C381" s="62" t="s">
        <v>358</v>
      </c>
      <c r="D381" s="51" t="s">
        <v>358</v>
      </c>
      <c r="E381" s="76">
        <v>33.75</v>
      </c>
      <c r="F381" s="39"/>
    </row>
    <row r="382" spans="1:6" x14ac:dyDescent="0.25">
      <c r="A382" s="62" t="s">
        <v>358</v>
      </c>
      <c r="B382" s="63" t="s">
        <v>618</v>
      </c>
      <c r="C382" s="62" t="s">
        <v>358</v>
      </c>
      <c r="D382" s="51" t="s">
        <v>358</v>
      </c>
      <c r="E382" s="76">
        <v>33.75</v>
      </c>
      <c r="F382" s="39"/>
    </row>
    <row r="383" spans="1:6" x14ac:dyDescent="0.25">
      <c r="A383" s="62" t="s">
        <v>358</v>
      </c>
      <c r="B383" s="63" t="s">
        <v>620</v>
      </c>
      <c r="C383" s="62" t="s">
        <v>358</v>
      </c>
      <c r="D383" s="51" t="s">
        <v>358</v>
      </c>
      <c r="E383" s="76"/>
      <c r="F383" s="39"/>
    </row>
    <row r="384" spans="1:6" x14ac:dyDescent="0.25">
      <c r="A384" s="62" t="s">
        <v>358</v>
      </c>
      <c r="B384" s="63" t="s">
        <v>565</v>
      </c>
      <c r="C384" s="62" t="s">
        <v>358</v>
      </c>
      <c r="D384" s="51" t="s">
        <v>358</v>
      </c>
      <c r="E384" s="76">
        <v>0.5</v>
      </c>
      <c r="F384" s="39"/>
    </row>
    <row r="385" spans="1:6" x14ac:dyDescent="0.25">
      <c r="A385" s="53"/>
      <c r="B385" s="54" t="s">
        <v>690</v>
      </c>
      <c r="C385" s="64"/>
      <c r="D385" s="64"/>
      <c r="E385" s="78"/>
      <c r="F385" s="39"/>
    </row>
    <row r="386" spans="1:6" x14ac:dyDescent="0.25">
      <c r="A386" s="50">
        <v>44478</v>
      </c>
      <c r="B386" s="51" t="s">
        <v>381</v>
      </c>
      <c r="C386" s="63" t="s">
        <v>617</v>
      </c>
      <c r="D386" s="59" t="s">
        <v>442</v>
      </c>
      <c r="E386" s="77">
        <v>375</v>
      </c>
      <c r="F386" s="39"/>
    </row>
    <row r="387" spans="1:6" x14ac:dyDescent="0.25">
      <c r="A387" s="62" t="s">
        <v>358</v>
      </c>
      <c r="B387" s="63" t="s">
        <v>618</v>
      </c>
      <c r="C387" s="62" t="s">
        <v>358</v>
      </c>
      <c r="D387" s="51" t="s">
        <v>358</v>
      </c>
      <c r="E387" s="76">
        <v>33.75</v>
      </c>
      <c r="F387" s="39"/>
    </row>
    <row r="388" spans="1:6" x14ac:dyDescent="0.25">
      <c r="A388" s="62" t="s">
        <v>358</v>
      </c>
      <c r="B388" s="63" t="s">
        <v>619</v>
      </c>
      <c r="C388" s="62" t="s">
        <v>358</v>
      </c>
      <c r="D388" s="51" t="s">
        <v>358</v>
      </c>
      <c r="E388" s="76">
        <v>33.75</v>
      </c>
      <c r="F388" s="39"/>
    </row>
    <row r="389" spans="1:6" x14ac:dyDescent="0.25">
      <c r="A389" s="62" t="s">
        <v>358</v>
      </c>
      <c r="B389" s="63" t="s">
        <v>620</v>
      </c>
      <c r="C389" s="62" t="s">
        <v>358</v>
      </c>
      <c r="D389" s="51" t="s">
        <v>358</v>
      </c>
      <c r="E389" s="76"/>
      <c r="F389" s="39"/>
    </row>
    <row r="390" spans="1:6" x14ac:dyDescent="0.25">
      <c r="A390" s="62" t="s">
        <v>358</v>
      </c>
      <c r="B390" s="63" t="s">
        <v>565</v>
      </c>
      <c r="C390" s="62" t="s">
        <v>358</v>
      </c>
      <c r="D390" s="51" t="s">
        <v>358</v>
      </c>
      <c r="E390" s="76">
        <v>0.5</v>
      </c>
      <c r="F390" s="39"/>
    </row>
    <row r="391" spans="1:6" x14ac:dyDescent="0.25">
      <c r="A391" s="53"/>
      <c r="B391" s="54" t="s">
        <v>691</v>
      </c>
      <c r="C391" s="64"/>
      <c r="D391" s="64"/>
      <c r="E391" s="78"/>
      <c r="F391" s="39"/>
    </row>
    <row r="392" spans="1:6" x14ac:dyDescent="0.25">
      <c r="A392" s="50">
        <v>44482</v>
      </c>
      <c r="B392" s="51" t="s">
        <v>381</v>
      </c>
      <c r="C392" s="63" t="s">
        <v>617</v>
      </c>
      <c r="D392" s="59" t="s">
        <v>443</v>
      </c>
      <c r="E392" s="77">
        <v>375</v>
      </c>
      <c r="F392" s="39"/>
    </row>
    <row r="393" spans="1:6" x14ac:dyDescent="0.25">
      <c r="A393" s="62" t="s">
        <v>358</v>
      </c>
      <c r="B393" s="63" t="s">
        <v>618</v>
      </c>
      <c r="C393" s="62" t="s">
        <v>358</v>
      </c>
      <c r="D393" s="51" t="s">
        <v>358</v>
      </c>
      <c r="E393" s="76">
        <v>33.75</v>
      </c>
      <c r="F393" s="39"/>
    </row>
    <row r="394" spans="1:6" x14ac:dyDescent="0.25">
      <c r="A394" s="62" t="s">
        <v>358</v>
      </c>
      <c r="B394" s="63" t="s">
        <v>619</v>
      </c>
      <c r="C394" s="62" t="s">
        <v>358</v>
      </c>
      <c r="D394" s="51" t="s">
        <v>358</v>
      </c>
      <c r="E394" s="76">
        <v>33.75</v>
      </c>
      <c r="F394" s="39"/>
    </row>
    <row r="395" spans="1:6" x14ac:dyDescent="0.25">
      <c r="A395" s="62" t="s">
        <v>358</v>
      </c>
      <c r="B395" s="63" t="s">
        <v>620</v>
      </c>
      <c r="C395" s="62" t="s">
        <v>358</v>
      </c>
      <c r="D395" s="51" t="s">
        <v>358</v>
      </c>
      <c r="E395" s="76"/>
      <c r="F395" s="39"/>
    </row>
    <row r="396" spans="1:6" x14ac:dyDescent="0.25">
      <c r="A396" s="62" t="s">
        <v>358</v>
      </c>
      <c r="B396" s="63" t="s">
        <v>565</v>
      </c>
      <c r="C396" s="62" t="s">
        <v>358</v>
      </c>
      <c r="D396" s="51" t="s">
        <v>358</v>
      </c>
      <c r="E396" s="76">
        <v>0.5</v>
      </c>
      <c r="F396" s="39"/>
    </row>
    <row r="397" spans="1:6" x14ac:dyDescent="0.25">
      <c r="A397" s="53"/>
      <c r="B397" s="54" t="s">
        <v>387</v>
      </c>
      <c r="C397" s="64"/>
      <c r="D397" s="64"/>
      <c r="E397" s="78"/>
      <c r="F397" s="39"/>
    </row>
    <row r="398" spans="1:6" x14ac:dyDescent="0.25">
      <c r="A398" s="50">
        <v>44502</v>
      </c>
      <c r="B398" s="51" t="s">
        <v>381</v>
      </c>
      <c r="C398" s="63" t="s">
        <v>617</v>
      </c>
      <c r="D398" s="59" t="s">
        <v>445</v>
      </c>
      <c r="E398" s="77">
        <v>375</v>
      </c>
      <c r="F398" s="39"/>
    </row>
    <row r="399" spans="1:6" x14ac:dyDescent="0.25">
      <c r="A399" s="62" t="s">
        <v>358</v>
      </c>
      <c r="B399" s="63" t="s">
        <v>618</v>
      </c>
      <c r="C399" s="62" t="s">
        <v>358</v>
      </c>
      <c r="D399" s="51" t="s">
        <v>358</v>
      </c>
      <c r="E399" s="76">
        <v>33.75</v>
      </c>
      <c r="F399" s="39"/>
    </row>
    <row r="400" spans="1:6" x14ac:dyDescent="0.25">
      <c r="A400" s="62" t="s">
        <v>358</v>
      </c>
      <c r="B400" s="63" t="s">
        <v>619</v>
      </c>
      <c r="C400" s="62" t="s">
        <v>358</v>
      </c>
      <c r="D400" s="51" t="s">
        <v>358</v>
      </c>
      <c r="E400" s="76">
        <v>33.75</v>
      </c>
      <c r="F400" s="39"/>
    </row>
    <row r="401" spans="1:6" x14ac:dyDescent="0.25">
      <c r="A401" s="62" t="s">
        <v>358</v>
      </c>
      <c r="B401" s="63" t="s">
        <v>620</v>
      </c>
      <c r="C401" s="62" t="s">
        <v>358</v>
      </c>
      <c r="D401" s="51" t="s">
        <v>358</v>
      </c>
      <c r="E401" s="76"/>
      <c r="F401" s="39"/>
    </row>
    <row r="402" spans="1:6" x14ac:dyDescent="0.25">
      <c r="A402" s="62" t="s">
        <v>358</v>
      </c>
      <c r="B402" s="63" t="s">
        <v>565</v>
      </c>
      <c r="C402" s="62" t="s">
        <v>358</v>
      </c>
      <c r="D402" s="51" t="s">
        <v>358</v>
      </c>
      <c r="E402" s="76">
        <v>0.5</v>
      </c>
      <c r="F402" s="39"/>
    </row>
    <row r="403" spans="1:6" x14ac:dyDescent="0.25">
      <c r="A403" s="53"/>
      <c r="B403" s="54" t="s">
        <v>692</v>
      </c>
      <c r="C403" s="64"/>
      <c r="D403" s="64"/>
      <c r="E403" s="78"/>
      <c r="F403" s="39"/>
    </row>
    <row r="404" spans="1:6" x14ac:dyDescent="0.25">
      <c r="A404" s="50">
        <v>44502</v>
      </c>
      <c r="B404" s="51" t="s">
        <v>381</v>
      </c>
      <c r="C404" s="63" t="s">
        <v>617</v>
      </c>
      <c r="D404" s="59" t="s">
        <v>446</v>
      </c>
      <c r="E404" s="77">
        <v>375</v>
      </c>
      <c r="F404" s="39"/>
    </row>
    <row r="405" spans="1:6" x14ac:dyDescent="0.25">
      <c r="A405" s="62" t="s">
        <v>358</v>
      </c>
      <c r="B405" s="63" t="s">
        <v>618</v>
      </c>
      <c r="C405" s="62" t="s">
        <v>358</v>
      </c>
      <c r="D405" s="51" t="s">
        <v>358</v>
      </c>
      <c r="E405" s="76">
        <v>33.75</v>
      </c>
      <c r="F405" s="39"/>
    </row>
    <row r="406" spans="1:6" x14ac:dyDescent="0.25">
      <c r="A406" s="62" t="s">
        <v>358</v>
      </c>
      <c r="B406" s="63" t="s">
        <v>619</v>
      </c>
      <c r="C406" s="62" t="s">
        <v>358</v>
      </c>
      <c r="D406" s="51" t="s">
        <v>358</v>
      </c>
      <c r="E406" s="76">
        <v>33.75</v>
      </c>
      <c r="F406" s="39"/>
    </row>
    <row r="407" spans="1:6" x14ac:dyDescent="0.25">
      <c r="A407" s="62" t="s">
        <v>358</v>
      </c>
      <c r="B407" s="63" t="s">
        <v>620</v>
      </c>
      <c r="C407" s="62" t="s">
        <v>358</v>
      </c>
      <c r="D407" s="51" t="s">
        <v>358</v>
      </c>
      <c r="E407" s="76"/>
      <c r="F407" s="39"/>
    </row>
    <row r="408" spans="1:6" x14ac:dyDescent="0.25">
      <c r="A408" s="62" t="s">
        <v>358</v>
      </c>
      <c r="B408" s="63" t="s">
        <v>565</v>
      </c>
      <c r="C408" s="62" t="s">
        <v>358</v>
      </c>
      <c r="D408" s="51" t="s">
        <v>358</v>
      </c>
      <c r="E408" s="76">
        <v>0.5</v>
      </c>
      <c r="F408" s="39"/>
    </row>
    <row r="409" spans="1:6" x14ac:dyDescent="0.25">
      <c r="A409" s="53"/>
      <c r="B409" s="54" t="s">
        <v>693</v>
      </c>
      <c r="C409" s="64"/>
      <c r="D409" s="64"/>
      <c r="E409" s="78"/>
      <c r="F409" s="39"/>
    </row>
    <row r="410" spans="1:6" x14ac:dyDescent="0.25">
      <c r="A410" s="50">
        <v>44502</v>
      </c>
      <c r="B410" s="51" t="s">
        <v>381</v>
      </c>
      <c r="C410" s="63" t="s">
        <v>617</v>
      </c>
      <c r="D410" s="59" t="s">
        <v>447</v>
      </c>
      <c r="E410" s="77">
        <v>375</v>
      </c>
      <c r="F410" s="39"/>
    </row>
    <row r="411" spans="1:6" x14ac:dyDescent="0.25">
      <c r="A411" s="62" t="s">
        <v>358</v>
      </c>
      <c r="B411" s="63" t="s">
        <v>619</v>
      </c>
      <c r="C411" s="62" t="s">
        <v>358</v>
      </c>
      <c r="D411" s="51" t="s">
        <v>358</v>
      </c>
      <c r="E411" s="76">
        <v>33.75</v>
      </c>
      <c r="F411" s="39"/>
    </row>
    <row r="412" spans="1:6" x14ac:dyDescent="0.25">
      <c r="A412" s="62" t="s">
        <v>358</v>
      </c>
      <c r="B412" s="63" t="s">
        <v>618</v>
      </c>
      <c r="C412" s="62" t="s">
        <v>358</v>
      </c>
      <c r="D412" s="51" t="s">
        <v>358</v>
      </c>
      <c r="E412" s="76">
        <v>33.75</v>
      </c>
      <c r="F412" s="39"/>
    </row>
    <row r="413" spans="1:6" x14ac:dyDescent="0.25">
      <c r="A413" s="62" t="s">
        <v>358</v>
      </c>
      <c r="B413" s="63" t="s">
        <v>620</v>
      </c>
      <c r="C413" s="62" t="s">
        <v>358</v>
      </c>
      <c r="D413" s="51" t="s">
        <v>358</v>
      </c>
      <c r="E413" s="76"/>
      <c r="F413" s="39"/>
    </row>
    <row r="414" spans="1:6" x14ac:dyDescent="0.25">
      <c r="A414" s="62" t="s">
        <v>358</v>
      </c>
      <c r="B414" s="63" t="s">
        <v>565</v>
      </c>
      <c r="C414" s="62" t="s">
        <v>358</v>
      </c>
      <c r="D414" s="51" t="s">
        <v>358</v>
      </c>
      <c r="E414" s="76">
        <v>0.5</v>
      </c>
      <c r="F414" s="39"/>
    </row>
    <row r="415" spans="1:6" x14ac:dyDescent="0.25">
      <c r="A415" s="53"/>
      <c r="B415" s="54" t="s">
        <v>694</v>
      </c>
      <c r="C415" s="64"/>
      <c r="D415" s="64"/>
      <c r="E415" s="78"/>
      <c r="F415" s="39"/>
    </row>
    <row r="416" spans="1:6" x14ac:dyDescent="0.25">
      <c r="A416" s="50">
        <v>44520</v>
      </c>
      <c r="B416" s="51" t="s">
        <v>381</v>
      </c>
      <c r="C416" s="63" t="s">
        <v>617</v>
      </c>
      <c r="D416" s="59" t="s">
        <v>453</v>
      </c>
      <c r="E416" s="77">
        <v>375</v>
      </c>
      <c r="F416" s="39"/>
    </row>
    <row r="417" spans="1:6" x14ac:dyDescent="0.25">
      <c r="A417" s="62" t="s">
        <v>358</v>
      </c>
      <c r="B417" s="63" t="s">
        <v>619</v>
      </c>
      <c r="C417" s="62" t="s">
        <v>358</v>
      </c>
      <c r="D417" s="51" t="s">
        <v>358</v>
      </c>
      <c r="E417" s="76">
        <v>33.75</v>
      </c>
      <c r="F417" s="39"/>
    </row>
    <row r="418" spans="1:6" x14ac:dyDescent="0.25">
      <c r="A418" s="62" t="s">
        <v>358</v>
      </c>
      <c r="B418" s="63" t="s">
        <v>618</v>
      </c>
      <c r="C418" s="62" t="s">
        <v>358</v>
      </c>
      <c r="D418" s="51" t="s">
        <v>358</v>
      </c>
      <c r="E418" s="76">
        <v>33.75</v>
      </c>
      <c r="F418" s="39"/>
    </row>
    <row r="419" spans="1:6" x14ac:dyDescent="0.25">
      <c r="A419" s="62" t="s">
        <v>358</v>
      </c>
      <c r="B419" s="63" t="s">
        <v>620</v>
      </c>
      <c r="C419" s="62" t="s">
        <v>358</v>
      </c>
      <c r="D419" s="51" t="s">
        <v>358</v>
      </c>
      <c r="E419" s="76"/>
      <c r="F419" s="39"/>
    </row>
    <row r="420" spans="1:6" x14ac:dyDescent="0.25">
      <c r="A420" s="62" t="s">
        <v>358</v>
      </c>
      <c r="B420" s="63" t="s">
        <v>565</v>
      </c>
      <c r="C420" s="62" t="s">
        <v>358</v>
      </c>
      <c r="D420" s="51" t="s">
        <v>358</v>
      </c>
      <c r="E420" s="76">
        <v>0.5</v>
      </c>
      <c r="F420" s="39"/>
    </row>
    <row r="421" spans="1:6" x14ac:dyDescent="0.25">
      <c r="A421" s="53"/>
      <c r="B421" s="54" t="s">
        <v>695</v>
      </c>
      <c r="C421" s="64"/>
      <c r="D421" s="64"/>
      <c r="E421" s="78"/>
      <c r="F421" s="39"/>
    </row>
    <row r="422" spans="1:6" x14ac:dyDescent="0.25">
      <c r="A422" s="50">
        <v>44524</v>
      </c>
      <c r="B422" s="51" t="s">
        <v>381</v>
      </c>
      <c r="C422" s="63" t="s">
        <v>617</v>
      </c>
      <c r="D422" s="59" t="s">
        <v>454</v>
      </c>
      <c r="E422" s="77">
        <v>375</v>
      </c>
      <c r="F422" s="39"/>
    </row>
    <row r="423" spans="1:6" x14ac:dyDescent="0.25">
      <c r="A423" s="62" t="s">
        <v>358</v>
      </c>
      <c r="B423" s="63" t="s">
        <v>618</v>
      </c>
      <c r="C423" s="62" t="s">
        <v>358</v>
      </c>
      <c r="D423" s="51" t="s">
        <v>358</v>
      </c>
      <c r="E423" s="76">
        <v>33.75</v>
      </c>
      <c r="F423" s="39"/>
    </row>
    <row r="424" spans="1:6" x14ac:dyDescent="0.25">
      <c r="A424" s="62" t="s">
        <v>358</v>
      </c>
      <c r="B424" s="63" t="s">
        <v>619</v>
      </c>
      <c r="C424" s="62" t="s">
        <v>358</v>
      </c>
      <c r="D424" s="51" t="s">
        <v>358</v>
      </c>
      <c r="E424" s="76">
        <v>33.75</v>
      </c>
      <c r="F424" s="39"/>
    </row>
    <row r="425" spans="1:6" x14ac:dyDescent="0.25">
      <c r="A425" s="62" t="s">
        <v>358</v>
      </c>
      <c r="B425" s="63" t="s">
        <v>620</v>
      </c>
      <c r="C425" s="62" t="s">
        <v>358</v>
      </c>
      <c r="D425" s="51" t="s">
        <v>358</v>
      </c>
      <c r="E425" s="76"/>
      <c r="F425" s="39"/>
    </row>
    <row r="426" spans="1:6" x14ac:dyDescent="0.25">
      <c r="A426" s="62" t="s">
        <v>358</v>
      </c>
      <c r="B426" s="63" t="s">
        <v>565</v>
      </c>
      <c r="C426" s="62" t="s">
        <v>358</v>
      </c>
      <c r="D426" s="51" t="s">
        <v>358</v>
      </c>
      <c r="E426" s="76">
        <v>0.5</v>
      </c>
      <c r="F426" s="39"/>
    </row>
    <row r="427" spans="1:6" x14ac:dyDescent="0.25">
      <c r="A427" s="53"/>
      <c r="B427" s="54" t="s">
        <v>696</v>
      </c>
      <c r="C427" s="64"/>
      <c r="D427" s="64"/>
      <c r="E427" s="78"/>
      <c r="F427" s="39"/>
    </row>
    <row r="428" spans="1:6" x14ac:dyDescent="0.25">
      <c r="A428" s="50">
        <v>44525</v>
      </c>
      <c r="B428" s="51" t="s">
        <v>241</v>
      </c>
      <c r="C428" s="63" t="s">
        <v>359</v>
      </c>
      <c r="D428" s="59" t="s">
        <v>697</v>
      </c>
      <c r="E428" s="77">
        <v>10000</v>
      </c>
      <c r="F428" s="39"/>
    </row>
    <row r="429" spans="1:6" ht="24" x14ac:dyDescent="0.25">
      <c r="A429" s="53"/>
      <c r="B429" s="54" t="s">
        <v>698</v>
      </c>
      <c r="C429" s="64"/>
      <c r="D429" s="64"/>
      <c r="E429" s="78"/>
      <c r="F429" s="39"/>
    </row>
    <row r="430" spans="1:6" x14ac:dyDescent="0.25">
      <c r="A430" s="50">
        <v>44531</v>
      </c>
      <c r="B430" s="51" t="s">
        <v>381</v>
      </c>
      <c r="C430" s="63" t="s">
        <v>617</v>
      </c>
      <c r="D430" s="59" t="s">
        <v>457</v>
      </c>
      <c r="E430" s="77">
        <v>375</v>
      </c>
      <c r="F430" s="39"/>
    </row>
    <row r="431" spans="1:6" x14ac:dyDescent="0.25">
      <c r="A431" s="62" t="s">
        <v>358</v>
      </c>
      <c r="B431" s="63" t="s">
        <v>618</v>
      </c>
      <c r="C431" s="62" t="s">
        <v>358</v>
      </c>
      <c r="D431" s="51" t="s">
        <v>358</v>
      </c>
      <c r="E431" s="76">
        <v>33.75</v>
      </c>
      <c r="F431" s="39"/>
    </row>
    <row r="432" spans="1:6" x14ac:dyDescent="0.25">
      <c r="A432" s="62" t="s">
        <v>358</v>
      </c>
      <c r="B432" s="63" t="s">
        <v>619</v>
      </c>
      <c r="C432" s="62" t="s">
        <v>358</v>
      </c>
      <c r="D432" s="51" t="s">
        <v>358</v>
      </c>
      <c r="E432" s="76">
        <v>33.75</v>
      </c>
      <c r="F432" s="39"/>
    </row>
    <row r="433" spans="1:6" x14ac:dyDescent="0.25">
      <c r="A433" s="62" t="s">
        <v>358</v>
      </c>
      <c r="B433" s="63" t="s">
        <v>620</v>
      </c>
      <c r="C433" s="62" t="s">
        <v>358</v>
      </c>
      <c r="D433" s="51" t="s">
        <v>358</v>
      </c>
      <c r="E433" s="76"/>
      <c r="F433" s="39"/>
    </row>
    <row r="434" spans="1:6" x14ac:dyDescent="0.25">
      <c r="A434" s="62" t="s">
        <v>358</v>
      </c>
      <c r="B434" s="63" t="s">
        <v>565</v>
      </c>
      <c r="C434" s="62" t="s">
        <v>358</v>
      </c>
      <c r="D434" s="51" t="s">
        <v>358</v>
      </c>
      <c r="E434" s="76">
        <v>0.5</v>
      </c>
      <c r="F434" s="39"/>
    </row>
    <row r="435" spans="1:6" x14ac:dyDescent="0.25">
      <c r="A435" s="53"/>
      <c r="B435" s="54" t="s">
        <v>699</v>
      </c>
      <c r="C435" s="64"/>
      <c r="D435" s="64"/>
      <c r="E435" s="78"/>
      <c r="F435" s="39"/>
    </row>
    <row r="436" spans="1:6" x14ac:dyDescent="0.25">
      <c r="A436" s="50">
        <v>44541</v>
      </c>
      <c r="B436" s="51" t="s">
        <v>381</v>
      </c>
      <c r="C436" s="63" t="s">
        <v>617</v>
      </c>
      <c r="D436" s="59" t="s">
        <v>463</v>
      </c>
      <c r="E436" s="77">
        <v>375</v>
      </c>
      <c r="F436" s="39"/>
    </row>
    <row r="437" spans="1:6" x14ac:dyDescent="0.25">
      <c r="A437" s="62" t="s">
        <v>358</v>
      </c>
      <c r="B437" s="63" t="s">
        <v>618</v>
      </c>
      <c r="C437" s="62" t="s">
        <v>358</v>
      </c>
      <c r="D437" s="51" t="s">
        <v>358</v>
      </c>
      <c r="E437" s="76">
        <v>33.75</v>
      </c>
      <c r="F437" s="39"/>
    </row>
    <row r="438" spans="1:6" x14ac:dyDescent="0.25">
      <c r="A438" s="62" t="s">
        <v>358</v>
      </c>
      <c r="B438" s="63" t="s">
        <v>619</v>
      </c>
      <c r="C438" s="62" t="s">
        <v>358</v>
      </c>
      <c r="D438" s="51" t="s">
        <v>358</v>
      </c>
      <c r="E438" s="76">
        <v>33.75</v>
      </c>
      <c r="F438" s="39"/>
    </row>
    <row r="439" spans="1:6" x14ac:dyDescent="0.25">
      <c r="A439" s="62" t="s">
        <v>358</v>
      </c>
      <c r="B439" s="63" t="s">
        <v>620</v>
      </c>
      <c r="C439" s="62" t="s">
        <v>358</v>
      </c>
      <c r="D439" s="51" t="s">
        <v>358</v>
      </c>
      <c r="E439" s="76"/>
      <c r="F439" s="39"/>
    </row>
    <row r="440" spans="1:6" x14ac:dyDescent="0.25">
      <c r="A440" s="62" t="s">
        <v>358</v>
      </c>
      <c r="B440" s="63" t="s">
        <v>565</v>
      </c>
      <c r="C440" s="62" t="s">
        <v>358</v>
      </c>
      <c r="D440" s="51" t="s">
        <v>358</v>
      </c>
      <c r="E440" s="76">
        <v>0.5</v>
      </c>
      <c r="F440" s="39"/>
    </row>
    <row r="441" spans="1:6" x14ac:dyDescent="0.25">
      <c r="A441" s="53"/>
      <c r="B441" s="54" t="s">
        <v>700</v>
      </c>
      <c r="C441" s="64"/>
      <c r="D441" s="64"/>
      <c r="E441" s="78"/>
      <c r="F441" s="39"/>
    </row>
    <row r="442" spans="1:6" x14ac:dyDescent="0.25">
      <c r="A442" s="50">
        <v>44545</v>
      </c>
      <c r="B442" s="51" t="s">
        <v>381</v>
      </c>
      <c r="C442" s="63" t="s">
        <v>617</v>
      </c>
      <c r="D442" s="59" t="s">
        <v>464</v>
      </c>
      <c r="E442" s="77">
        <v>375</v>
      </c>
      <c r="F442" s="39"/>
    </row>
    <row r="443" spans="1:6" x14ac:dyDescent="0.25">
      <c r="A443" s="62" t="s">
        <v>358</v>
      </c>
      <c r="B443" s="63" t="s">
        <v>618</v>
      </c>
      <c r="C443" s="62" t="s">
        <v>358</v>
      </c>
      <c r="D443" s="51" t="s">
        <v>358</v>
      </c>
      <c r="E443" s="76">
        <v>33.75</v>
      </c>
      <c r="F443" s="39"/>
    </row>
    <row r="444" spans="1:6" x14ac:dyDescent="0.25">
      <c r="A444" s="62" t="s">
        <v>358</v>
      </c>
      <c r="B444" s="63" t="s">
        <v>619</v>
      </c>
      <c r="C444" s="62" t="s">
        <v>358</v>
      </c>
      <c r="D444" s="51" t="s">
        <v>358</v>
      </c>
      <c r="E444" s="76">
        <v>33.75</v>
      </c>
      <c r="F444" s="39"/>
    </row>
    <row r="445" spans="1:6" x14ac:dyDescent="0.25">
      <c r="A445" s="62" t="s">
        <v>358</v>
      </c>
      <c r="B445" s="63" t="s">
        <v>620</v>
      </c>
      <c r="C445" s="62" t="s">
        <v>358</v>
      </c>
      <c r="D445" s="51" t="s">
        <v>358</v>
      </c>
      <c r="E445" s="76"/>
      <c r="F445" s="39"/>
    </row>
    <row r="446" spans="1:6" x14ac:dyDescent="0.25">
      <c r="A446" s="62" t="s">
        <v>358</v>
      </c>
      <c r="B446" s="63" t="s">
        <v>565</v>
      </c>
      <c r="C446" s="62" t="s">
        <v>358</v>
      </c>
      <c r="D446" s="51" t="s">
        <v>358</v>
      </c>
      <c r="E446" s="76">
        <v>0.5</v>
      </c>
      <c r="F446" s="39"/>
    </row>
    <row r="447" spans="1:6" x14ac:dyDescent="0.25">
      <c r="A447" s="53"/>
      <c r="B447" s="54" t="s">
        <v>701</v>
      </c>
      <c r="C447" s="64"/>
      <c r="D447" s="64"/>
      <c r="E447" s="78"/>
      <c r="F447" s="39"/>
    </row>
    <row r="448" spans="1:6" x14ac:dyDescent="0.25">
      <c r="A448" s="50">
        <v>44550</v>
      </c>
      <c r="B448" s="51" t="s">
        <v>381</v>
      </c>
      <c r="C448" s="63" t="s">
        <v>617</v>
      </c>
      <c r="D448" s="59" t="s">
        <v>465</v>
      </c>
      <c r="E448" s="77">
        <v>375</v>
      </c>
      <c r="F448" s="39"/>
    </row>
    <row r="449" spans="1:6" x14ac:dyDescent="0.25">
      <c r="A449" s="62" t="s">
        <v>358</v>
      </c>
      <c r="B449" s="63" t="s">
        <v>618</v>
      </c>
      <c r="C449" s="62" t="s">
        <v>358</v>
      </c>
      <c r="D449" s="51" t="s">
        <v>358</v>
      </c>
      <c r="E449" s="76">
        <v>33.75</v>
      </c>
      <c r="F449" s="39"/>
    </row>
    <row r="450" spans="1:6" x14ac:dyDescent="0.25">
      <c r="A450" s="62" t="s">
        <v>358</v>
      </c>
      <c r="B450" s="63" t="s">
        <v>619</v>
      </c>
      <c r="C450" s="62" t="s">
        <v>358</v>
      </c>
      <c r="D450" s="51" t="s">
        <v>358</v>
      </c>
      <c r="E450" s="76">
        <v>33.75</v>
      </c>
      <c r="F450" s="39"/>
    </row>
    <row r="451" spans="1:6" x14ac:dyDescent="0.25">
      <c r="A451" s="62" t="s">
        <v>358</v>
      </c>
      <c r="B451" s="63" t="s">
        <v>620</v>
      </c>
      <c r="C451" s="62" t="s">
        <v>358</v>
      </c>
      <c r="D451" s="51" t="s">
        <v>358</v>
      </c>
      <c r="E451" s="76"/>
      <c r="F451" s="39"/>
    </row>
    <row r="452" spans="1:6" x14ac:dyDescent="0.25">
      <c r="A452" s="62" t="s">
        <v>358</v>
      </c>
      <c r="B452" s="63" t="s">
        <v>565</v>
      </c>
      <c r="C452" s="62" t="s">
        <v>358</v>
      </c>
      <c r="D452" s="51" t="s">
        <v>358</v>
      </c>
      <c r="E452" s="76">
        <v>0.5</v>
      </c>
      <c r="F452" s="39"/>
    </row>
    <row r="453" spans="1:6" x14ac:dyDescent="0.25">
      <c r="A453" s="53"/>
      <c r="B453" s="54" t="s">
        <v>702</v>
      </c>
      <c r="C453" s="64"/>
      <c r="D453" s="64"/>
      <c r="E453" s="78"/>
      <c r="F453" s="39"/>
    </row>
    <row r="454" spans="1:6" x14ac:dyDescent="0.25">
      <c r="A454" s="50">
        <v>44550</v>
      </c>
      <c r="B454" s="51" t="s">
        <v>381</v>
      </c>
      <c r="C454" s="63" t="s">
        <v>617</v>
      </c>
      <c r="D454" s="59" t="s">
        <v>466</v>
      </c>
      <c r="E454" s="77">
        <v>95000</v>
      </c>
      <c r="F454" s="39"/>
    </row>
    <row r="455" spans="1:6" x14ac:dyDescent="0.25">
      <c r="A455" s="62" t="s">
        <v>358</v>
      </c>
      <c r="B455" s="63" t="s">
        <v>618</v>
      </c>
      <c r="C455" s="62" t="s">
        <v>358</v>
      </c>
      <c r="D455" s="51" t="s">
        <v>358</v>
      </c>
      <c r="E455" s="76">
        <v>8550</v>
      </c>
      <c r="F455" s="39"/>
    </row>
    <row r="456" spans="1:6" x14ac:dyDescent="0.25">
      <c r="A456" s="62" t="s">
        <v>358</v>
      </c>
      <c r="B456" s="63" t="s">
        <v>619</v>
      </c>
      <c r="C456" s="62" t="s">
        <v>358</v>
      </c>
      <c r="D456" s="51" t="s">
        <v>358</v>
      </c>
      <c r="E456" s="76">
        <v>8550</v>
      </c>
      <c r="F456" s="39"/>
    </row>
    <row r="457" spans="1:6" x14ac:dyDescent="0.25">
      <c r="A457" s="62" t="s">
        <v>358</v>
      </c>
      <c r="B457" s="63" t="s">
        <v>703</v>
      </c>
      <c r="C457" s="62" t="s">
        <v>358</v>
      </c>
      <c r="D457" s="51" t="s">
        <v>358</v>
      </c>
      <c r="E457" s="76"/>
      <c r="F457" s="39"/>
    </row>
    <row r="458" spans="1:6" x14ac:dyDescent="0.25">
      <c r="A458" s="62" t="s">
        <v>358</v>
      </c>
      <c r="B458" s="63" t="s">
        <v>605</v>
      </c>
      <c r="C458" s="62" t="s">
        <v>358</v>
      </c>
      <c r="D458" s="51" t="s">
        <v>358</v>
      </c>
      <c r="E458" s="76"/>
      <c r="F458" s="39"/>
    </row>
    <row r="459" spans="1:6" x14ac:dyDescent="0.25">
      <c r="A459" s="53"/>
      <c r="B459" s="54" t="s">
        <v>674</v>
      </c>
      <c r="C459" s="64"/>
      <c r="D459" s="64"/>
      <c r="E459" s="78"/>
      <c r="F459" s="39"/>
    </row>
    <row r="460" spans="1:6" x14ac:dyDescent="0.25">
      <c r="A460" s="50">
        <v>44553</v>
      </c>
      <c r="B460" s="51" t="s">
        <v>381</v>
      </c>
      <c r="C460" s="63" t="s">
        <v>617</v>
      </c>
      <c r="D460" s="59" t="s">
        <v>467</v>
      </c>
      <c r="E460" s="77">
        <v>375</v>
      </c>
      <c r="F460" s="39"/>
    </row>
    <row r="461" spans="1:6" x14ac:dyDescent="0.25">
      <c r="A461" s="62" t="s">
        <v>358</v>
      </c>
      <c r="B461" s="63" t="s">
        <v>618</v>
      </c>
      <c r="C461" s="62" t="s">
        <v>358</v>
      </c>
      <c r="D461" s="51" t="s">
        <v>358</v>
      </c>
      <c r="E461" s="76">
        <v>33.75</v>
      </c>
      <c r="F461" s="39"/>
    </row>
    <row r="462" spans="1:6" x14ac:dyDescent="0.25">
      <c r="A462" s="62" t="s">
        <v>358</v>
      </c>
      <c r="B462" s="63" t="s">
        <v>619</v>
      </c>
      <c r="C462" s="62" t="s">
        <v>358</v>
      </c>
      <c r="D462" s="51" t="s">
        <v>358</v>
      </c>
      <c r="E462" s="76">
        <v>33.75</v>
      </c>
      <c r="F462" s="39"/>
    </row>
    <row r="463" spans="1:6" x14ac:dyDescent="0.25">
      <c r="A463" s="62" t="s">
        <v>358</v>
      </c>
      <c r="B463" s="63" t="s">
        <v>620</v>
      </c>
      <c r="C463" s="62" t="s">
        <v>358</v>
      </c>
      <c r="D463" s="51" t="s">
        <v>358</v>
      </c>
      <c r="E463" s="76"/>
      <c r="F463" s="39"/>
    </row>
    <row r="464" spans="1:6" x14ac:dyDescent="0.25">
      <c r="A464" s="62" t="s">
        <v>358</v>
      </c>
      <c r="B464" s="63" t="s">
        <v>565</v>
      </c>
      <c r="C464" s="62" t="s">
        <v>358</v>
      </c>
      <c r="D464" s="51" t="s">
        <v>358</v>
      </c>
      <c r="E464" s="76">
        <v>0.5</v>
      </c>
      <c r="F464" s="39"/>
    </row>
    <row r="465" spans="1:6" x14ac:dyDescent="0.25">
      <c r="A465" s="53"/>
      <c r="B465" s="54" t="s">
        <v>704</v>
      </c>
      <c r="C465" s="64"/>
      <c r="D465" s="64"/>
      <c r="E465" s="78"/>
      <c r="F465" s="39"/>
    </row>
    <row r="466" spans="1:6" x14ac:dyDescent="0.25">
      <c r="A466" s="50">
        <v>44568</v>
      </c>
      <c r="B466" s="51" t="s">
        <v>381</v>
      </c>
      <c r="C466" s="63" t="s">
        <v>617</v>
      </c>
      <c r="D466" s="59" t="s">
        <v>470</v>
      </c>
      <c r="E466" s="77">
        <v>75000</v>
      </c>
      <c r="F466" s="39"/>
    </row>
    <row r="467" spans="1:6" x14ac:dyDescent="0.25">
      <c r="A467" s="62" t="s">
        <v>358</v>
      </c>
      <c r="B467" s="63" t="s">
        <v>618</v>
      </c>
      <c r="C467" s="62" t="s">
        <v>358</v>
      </c>
      <c r="D467" s="51" t="s">
        <v>358</v>
      </c>
      <c r="E467" s="76">
        <v>6750</v>
      </c>
      <c r="F467" s="39"/>
    </row>
    <row r="468" spans="1:6" x14ac:dyDescent="0.25">
      <c r="A468" s="62" t="s">
        <v>358</v>
      </c>
      <c r="B468" s="63" t="s">
        <v>619</v>
      </c>
      <c r="C468" s="62" t="s">
        <v>358</v>
      </c>
      <c r="D468" s="51" t="s">
        <v>358</v>
      </c>
      <c r="E468" s="76">
        <v>6750</v>
      </c>
      <c r="F468" s="39"/>
    </row>
    <row r="469" spans="1:6" x14ac:dyDescent="0.25">
      <c r="A469" s="62" t="s">
        <v>358</v>
      </c>
      <c r="B469" s="63" t="s">
        <v>705</v>
      </c>
      <c r="C469" s="62" t="s">
        <v>358</v>
      </c>
      <c r="D469" s="51" t="s">
        <v>358</v>
      </c>
      <c r="E469" s="76"/>
      <c r="F469" s="39"/>
    </row>
    <row r="470" spans="1:6" x14ac:dyDescent="0.25">
      <c r="A470" s="62" t="s">
        <v>358</v>
      </c>
      <c r="B470" s="63" t="s">
        <v>605</v>
      </c>
      <c r="C470" s="62" t="s">
        <v>358</v>
      </c>
      <c r="D470" s="51" t="s">
        <v>358</v>
      </c>
      <c r="E470" s="76"/>
      <c r="F470" s="39"/>
    </row>
    <row r="471" spans="1:6" x14ac:dyDescent="0.25">
      <c r="A471" s="53"/>
      <c r="B471" s="54" t="s">
        <v>706</v>
      </c>
      <c r="C471" s="64"/>
      <c r="D471" s="64"/>
      <c r="E471" s="78"/>
      <c r="F471" s="39"/>
    </row>
    <row r="472" spans="1:6" x14ac:dyDescent="0.25">
      <c r="A472" s="50">
        <v>44568</v>
      </c>
      <c r="B472" s="51" t="s">
        <v>381</v>
      </c>
      <c r="C472" s="63" t="s">
        <v>617</v>
      </c>
      <c r="D472" s="59" t="s">
        <v>471</v>
      </c>
      <c r="E472" s="77">
        <v>375</v>
      </c>
      <c r="F472" s="39"/>
    </row>
    <row r="473" spans="1:6" x14ac:dyDescent="0.25">
      <c r="A473" s="62" t="s">
        <v>358</v>
      </c>
      <c r="B473" s="63" t="s">
        <v>619</v>
      </c>
      <c r="C473" s="62" t="s">
        <v>358</v>
      </c>
      <c r="D473" s="51" t="s">
        <v>358</v>
      </c>
      <c r="E473" s="76">
        <v>33.75</v>
      </c>
      <c r="F473" s="39"/>
    </row>
    <row r="474" spans="1:6" x14ac:dyDescent="0.25">
      <c r="A474" s="62" t="s">
        <v>358</v>
      </c>
      <c r="B474" s="63" t="s">
        <v>618</v>
      </c>
      <c r="C474" s="62" t="s">
        <v>358</v>
      </c>
      <c r="D474" s="51" t="s">
        <v>358</v>
      </c>
      <c r="E474" s="76">
        <v>33.75</v>
      </c>
      <c r="F474" s="39"/>
    </row>
    <row r="475" spans="1:6" x14ac:dyDescent="0.25">
      <c r="A475" s="62" t="s">
        <v>358</v>
      </c>
      <c r="B475" s="63" t="s">
        <v>620</v>
      </c>
      <c r="C475" s="62" t="s">
        <v>358</v>
      </c>
      <c r="D475" s="51" t="s">
        <v>358</v>
      </c>
      <c r="E475" s="76"/>
      <c r="F475" s="39"/>
    </row>
    <row r="476" spans="1:6" x14ac:dyDescent="0.25">
      <c r="A476" s="62" t="s">
        <v>358</v>
      </c>
      <c r="B476" s="63" t="s">
        <v>565</v>
      </c>
      <c r="C476" s="62" t="s">
        <v>358</v>
      </c>
      <c r="D476" s="51" t="s">
        <v>358</v>
      </c>
      <c r="E476" s="76">
        <v>0.5</v>
      </c>
      <c r="F476" s="39"/>
    </row>
    <row r="477" spans="1:6" x14ac:dyDescent="0.25">
      <c r="A477" s="53"/>
      <c r="B477" s="54" t="s">
        <v>707</v>
      </c>
      <c r="C477" s="64"/>
      <c r="D477" s="64"/>
      <c r="E477" s="78"/>
      <c r="F477" s="39"/>
    </row>
    <row r="478" spans="1:6" x14ac:dyDescent="0.25">
      <c r="A478" s="50">
        <v>44573</v>
      </c>
      <c r="B478" s="51" t="s">
        <v>381</v>
      </c>
      <c r="C478" s="63" t="s">
        <v>617</v>
      </c>
      <c r="D478" s="59" t="s">
        <v>472</v>
      </c>
      <c r="E478" s="77">
        <v>375</v>
      </c>
      <c r="F478" s="39"/>
    </row>
    <row r="479" spans="1:6" x14ac:dyDescent="0.25">
      <c r="A479" s="62" t="s">
        <v>358</v>
      </c>
      <c r="B479" s="63" t="s">
        <v>619</v>
      </c>
      <c r="C479" s="62" t="s">
        <v>358</v>
      </c>
      <c r="D479" s="51" t="s">
        <v>358</v>
      </c>
      <c r="E479" s="76">
        <v>33.75</v>
      </c>
      <c r="F479" s="39"/>
    </row>
    <row r="480" spans="1:6" x14ac:dyDescent="0.25">
      <c r="A480" s="62" t="s">
        <v>358</v>
      </c>
      <c r="B480" s="63" t="s">
        <v>618</v>
      </c>
      <c r="C480" s="62" t="s">
        <v>358</v>
      </c>
      <c r="D480" s="51" t="s">
        <v>358</v>
      </c>
      <c r="E480" s="76">
        <v>33.75</v>
      </c>
      <c r="F480" s="39"/>
    </row>
    <row r="481" spans="1:6" x14ac:dyDescent="0.25">
      <c r="A481" s="62" t="s">
        <v>358</v>
      </c>
      <c r="B481" s="63" t="s">
        <v>620</v>
      </c>
      <c r="C481" s="62" t="s">
        <v>358</v>
      </c>
      <c r="D481" s="51" t="s">
        <v>358</v>
      </c>
      <c r="E481" s="76"/>
      <c r="F481" s="39"/>
    </row>
    <row r="482" spans="1:6" x14ac:dyDescent="0.25">
      <c r="A482" s="62" t="s">
        <v>358</v>
      </c>
      <c r="B482" s="63" t="s">
        <v>565</v>
      </c>
      <c r="C482" s="62" t="s">
        <v>358</v>
      </c>
      <c r="D482" s="51" t="s">
        <v>358</v>
      </c>
      <c r="E482" s="76">
        <v>0.5</v>
      </c>
      <c r="F482" s="39"/>
    </row>
    <row r="483" spans="1:6" x14ac:dyDescent="0.25">
      <c r="A483" s="53"/>
      <c r="B483" s="54" t="s">
        <v>708</v>
      </c>
      <c r="C483" s="64"/>
      <c r="D483" s="64"/>
      <c r="E483" s="78"/>
      <c r="F483" s="39"/>
    </row>
    <row r="484" spans="1:6" x14ac:dyDescent="0.25">
      <c r="A484" s="50">
        <v>44578</v>
      </c>
      <c r="B484" s="51" t="s">
        <v>381</v>
      </c>
      <c r="C484" s="63" t="s">
        <v>617</v>
      </c>
      <c r="D484" s="59" t="s">
        <v>473</v>
      </c>
      <c r="E484" s="77">
        <v>450</v>
      </c>
      <c r="F484" s="39"/>
    </row>
    <row r="485" spans="1:6" x14ac:dyDescent="0.25">
      <c r="A485" s="62" t="s">
        <v>358</v>
      </c>
      <c r="B485" s="63" t="s">
        <v>618</v>
      </c>
      <c r="C485" s="62" t="s">
        <v>358</v>
      </c>
      <c r="D485" s="51" t="s">
        <v>358</v>
      </c>
      <c r="E485" s="76">
        <v>40.5</v>
      </c>
      <c r="F485" s="39"/>
    </row>
    <row r="486" spans="1:6" x14ac:dyDescent="0.25">
      <c r="A486" s="62" t="s">
        <v>358</v>
      </c>
      <c r="B486" s="63" t="s">
        <v>619</v>
      </c>
      <c r="C486" s="62" t="s">
        <v>358</v>
      </c>
      <c r="D486" s="51" t="s">
        <v>358</v>
      </c>
      <c r="E486" s="76">
        <v>40.5</v>
      </c>
      <c r="F486" s="39"/>
    </row>
    <row r="487" spans="1:6" x14ac:dyDescent="0.25">
      <c r="A487" s="62" t="s">
        <v>358</v>
      </c>
      <c r="B487" s="63" t="s">
        <v>620</v>
      </c>
      <c r="C487" s="62" t="s">
        <v>358</v>
      </c>
      <c r="D487" s="51" t="s">
        <v>358</v>
      </c>
      <c r="E487" s="76"/>
      <c r="F487" s="39"/>
    </row>
    <row r="488" spans="1:6" x14ac:dyDescent="0.25">
      <c r="A488" s="53"/>
      <c r="B488" s="54" t="s">
        <v>709</v>
      </c>
      <c r="C488" s="64"/>
      <c r="D488" s="64"/>
      <c r="E488" s="78"/>
      <c r="F488" s="39"/>
    </row>
    <row r="489" spans="1:6" x14ac:dyDescent="0.25">
      <c r="A489" s="50">
        <v>44579</v>
      </c>
      <c r="B489" s="51" t="s">
        <v>381</v>
      </c>
      <c r="C489" s="63" t="s">
        <v>617</v>
      </c>
      <c r="D489" s="59" t="s">
        <v>474</v>
      </c>
      <c r="E489" s="77">
        <v>450</v>
      </c>
      <c r="F489" s="39"/>
    </row>
    <row r="490" spans="1:6" x14ac:dyDescent="0.25">
      <c r="A490" s="62" t="s">
        <v>358</v>
      </c>
      <c r="B490" s="63" t="s">
        <v>618</v>
      </c>
      <c r="C490" s="62" t="s">
        <v>358</v>
      </c>
      <c r="D490" s="51" t="s">
        <v>358</v>
      </c>
      <c r="E490" s="76">
        <v>40.5</v>
      </c>
      <c r="F490" s="39"/>
    </row>
    <row r="491" spans="1:6" x14ac:dyDescent="0.25">
      <c r="A491" s="62" t="s">
        <v>358</v>
      </c>
      <c r="B491" s="63" t="s">
        <v>619</v>
      </c>
      <c r="C491" s="62" t="s">
        <v>358</v>
      </c>
      <c r="D491" s="51" t="s">
        <v>358</v>
      </c>
      <c r="E491" s="76">
        <v>40.5</v>
      </c>
      <c r="F491" s="39"/>
    </row>
    <row r="492" spans="1:6" x14ac:dyDescent="0.25">
      <c r="A492" s="62" t="s">
        <v>358</v>
      </c>
      <c r="B492" s="63" t="s">
        <v>620</v>
      </c>
      <c r="C492" s="62" t="s">
        <v>358</v>
      </c>
      <c r="D492" s="51" t="s">
        <v>358</v>
      </c>
      <c r="E492" s="76"/>
      <c r="F492" s="39"/>
    </row>
    <row r="493" spans="1:6" x14ac:dyDescent="0.25">
      <c r="A493" s="53"/>
      <c r="B493" s="54" t="s">
        <v>710</v>
      </c>
      <c r="C493" s="64"/>
      <c r="D493" s="64"/>
      <c r="E493" s="78"/>
      <c r="F493" s="39"/>
    </row>
    <row r="494" spans="1:6" x14ac:dyDescent="0.25">
      <c r="A494" s="50">
        <v>44590</v>
      </c>
      <c r="B494" s="51" t="s">
        <v>381</v>
      </c>
      <c r="C494" s="63" t="s">
        <v>617</v>
      </c>
      <c r="D494" s="59" t="s">
        <v>478</v>
      </c>
      <c r="E494" s="77">
        <v>1125000</v>
      </c>
      <c r="F494" s="39"/>
    </row>
    <row r="495" spans="1:6" x14ac:dyDescent="0.25">
      <c r="A495" s="62" t="s">
        <v>358</v>
      </c>
      <c r="B495" s="63" t="s">
        <v>618</v>
      </c>
      <c r="C495" s="62" t="s">
        <v>358</v>
      </c>
      <c r="D495" s="51" t="s">
        <v>358</v>
      </c>
      <c r="E495" s="76">
        <v>101250</v>
      </c>
      <c r="F495" s="39"/>
    </row>
    <row r="496" spans="1:6" x14ac:dyDescent="0.25">
      <c r="A496" s="62" t="s">
        <v>358</v>
      </c>
      <c r="B496" s="63" t="s">
        <v>619</v>
      </c>
      <c r="C496" s="62" t="s">
        <v>358</v>
      </c>
      <c r="D496" s="51" t="s">
        <v>358</v>
      </c>
      <c r="E496" s="76">
        <v>101250</v>
      </c>
      <c r="F496" s="39"/>
    </row>
    <row r="497" spans="1:6" x14ac:dyDescent="0.25">
      <c r="A497" s="62" t="s">
        <v>358</v>
      </c>
      <c r="B497" s="63" t="s">
        <v>711</v>
      </c>
      <c r="C497" s="62" t="s">
        <v>358</v>
      </c>
      <c r="D497" s="51" t="s">
        <v>358</v>
      </c>
      <c r="E497" s="76"/>
      <c r="F497" s="39"/>
    </row>
    <row r="498" spans="1:6" x14ac:dyDescent="0.25">
      <c r="A498" s="62" t="s">
        <v>358</v>
      </c>
      <c r="B498" s="63" t="s">
        <v>605</v>
      </c>
      <c r="C498" s="62" t="s">
        <v>358</v>
      </c>
      <c r="D498" s="51" t="s">
        <v>358</v>
      </c>
      <c r="E498" s="76"/>
      <c r="F498" s="39"/>
    </row>
    <row r="499" spans="1:6" x14ac:dyDescent="0.25">
      <c r="A499" s="53"/>
      <c r="B499" s="54" t="s">
        <v>387</v>
      </c>
      <c r="C499" s="64"/>
      <c r="D499" s="64"/>
      <c r="E499" s="78"/>
      <c r="F499" s="39"/>
    </row>
    <row r="500" spans="1:6" x14ac:dyDescent="0.25">
      <c r="A500" s="50">
        <v>44593</v>
      </c>
      <c r="B500" s="51" t="s">
        <v>381</v>
      </c>
      <c r="C500" s="63" t="s">
        <v>617</v>
      </c>
      <c r="D500" s="59" t="s">
        <v>481</v>
      </c>
      <c r="E500" s="77">
        <v>110574</v>
      </c>
      <c r="F500" s="39"/>
    </row>
    <row r="501" spans="1:6" x14ac:dyDescent="0.25">
      <c r="A501" s="62" t="s">
        <v>358</v>
      </c>
      <c r="B501" s="63" t="s">
        <v>618</v>
      </c>
      <c r="C501" s="62" t="s">
        <v>358</v>
      </c>
      <c r="D501" s="51" t="s">
        <v>358</v>
      </c>
      <c r="E501" s="76">
        <v>9951.66</v>
      </c>
      <c r="F501" s="39"/>
    </row>
    <row r="502" spans="1:6" x14ac:dyDescent="0.25">
      <c r="A502" s="62" t="s">
        <v>358</v>
      </c>
      <c r="B502" s="63" t="s">
        <v>619</v>
      </c>
      <c r="C502" s="62" t="s">
        <v>358</v>
      </c>
      <c r="D502" s="51" t="s">
        <v>358</v>
      </c>
      <c r="E502" s="76">
        <v>9951.66</v>
      </c>
      <c r="F502" s="39"/>
    </row>
    <row r="503" spans="1:6" x14ac:dyDescent="0.25">
      <c r="A503" s="62" t="s">
        <v>358</v>
      </c>
      <c r="B503" s="63" t="s">
        <v>657</v>
      </c>
      <c r="C503" s="62" t="s">
        <v>358</v>
      </c>
      <c r="D503" s="51" t="s">
        <v>358</v>
      </c>
      <c r="E503" s="76"/>
      <c r="F503" s="39"/>
    </row>
    <row r="504" spans="1:6" x14ac:dyDescent="0.25">
      <c r="A504" s="62" t="s">
        <v>358</v>
      </c>
      <c r="B504" s="63" t="s">
        <v>565</v>
      </c>
      <c r="C504" s="62" t="s">
        <v>358</v>
      </c>
      <c r="D504" s="51" t="s">
        <v>358</v>
      </c>
      <c r="E504" s="76"/>
      <c r="F504" s="39"/>
    </row>
    <row r="505" spans="1:6" x14ac:dyDescent="0.25">
      <c r="A505" s="53"/>
      <c r="B505" s="54" t="s">
        <v>712</v>
      </c>
      <c r="C505" s="64"/>
      <c r="D505" s="64"/>
      <c r="E505" s="78"/>
      <c r="F505" s="39"/>
    </row>
    <row r="506" spans="1:6" x14ac:dyDescent="0.25">
      <c r="A506" s="50">
        <v>44601</v>
      </c>
      <c r="B506" s="51" t="s">
        <v>381</v>
      </c>
      <c r="C506" s="63" t="s">
        <v>617</v>
      </c>
      <c r="D506" s="59" t="s">
        <v>487</v>
      </c>
      <c r="E506" s="77">
        <v>25000</v>
      </c>
      <c r="F506" s="39"/>
    </row>
    <row r="507" spans="1:6" x14ac:dyDescent="0.25">
      <c r="A507" s="62" t="s">
        <v>358</v>
      </c>
      <c r="B507" s="63" t="s">
        <v>618</v>
      </c>
      <c r="C507" s="62" t="s">
        <v>358</v>
      </c>
      <c r="D507" s="51" t="s">
        <v>358</v>
      </c>
      <c r="E507" s="76">
        <v>2250</v>
      </c>
      <c r="F507" s="39"/>
    </row>
    <row r="508" spans="1:6" x14ac:dyDescent="0.25">
      <c r="A508" s="62" t="s">
        <v>358</v>
      </c>
      <c r="B508" s="63" t="s">
        <v>619</v>
      </c>
      <c r="C508" s="62" t="s">
        <v>358</v>
      </c>
      <c r="D508" s="51" t="s">
        <v>358</v>
      </c>
      <c r="E508" s="76">
        <v>2250</v>
      </c>
      <c r="F508" s="39"/>
    </row>
    <row r="509" spans="1:6" x14ac:dyDescent="0.25">
      <c r="A509" s="62" t="s">
        <v>358</v>
      </c>
      <c r="B509" s="63" t="s">
        <v>713</v>
      </c>
      <c r="C509" s="62" t="s">
        <v>358</v>
      </c>
      <c r="D509" s="51" t="s">
        <v>358</v>
      </c>
      <c r="E509" s="76"/>
      <c r="F509" s="39"/>
    </row>
    <row r="510" spans="1:6" x14ac:dyDescent="0.25">
      <c r="A510" s="62" t="s">
        <v>358</v>
      </c>
      <c r="B510" s="63" t="s">
        <v>605</v>
      </c>
      <c r="C510" s="62" t="s">
        <v>358</v>
      </c>
      <c r="D510" s="51" t="s">
        <v>358</v>
      </c>
      <c r="E510" s="76"/>
      <c r="F510" s="39"/>
    </row>
    <row r="511" spans="1:6" x14ac:dyDescent="0.25">
      <c r="A511" s="53"/>
      <c r="B511" s="54" t="s">
        <v>387</v>
      </c>
      <c r="C511" s="64"/>
      <c r="D511" s="64"/>
      <c r="E511" s="78"/>
      <c r="F511" s="39"/>
    </row>
    <row r="512" spans="1:6" x14ac:dyDescent="0.25">
      <c r="A512" s="50">
        <v>44611</v>
      </c>
      <c r="B512" s="51" t="s">
        <v>381</v>
      </c>
      <c r="C512" s="63" t="s">
        <v>359</v>
      </c>
      <c r="D512" s="59" t="s">
        <v>714</v>
      </c>
      <c r="E512" s="77">
        <v>60000</v>
      </c>
      <c r="F512" s="39"/>
    </row>
    <row r="513" spans="1:6" x14ac:dyDescent="0.25">
      <c r="A513" s="62" t="s">
        <v>358</v>
      </c>
      <c r="B513" s="63" t="s">
        <v>241</v>
      </c>
      <c r="C513" s="62" t="s">
        <v>358</v>
      </c>
      <c r="D513" s="51" t="s">
        <v>358</v>
      </c>
      <c r="E513" s="76"/>
      <c r="F513" s="39"/>
    </row>
    <row r="514" spans="1:6" x14ac:dyDescent="0.25">
      <c r="A514" s="62" t="s">
        <v>358</v>
      </c>
      <c r="B514" s="63" t="s">
        <v>605</v>
      </c>
      <c r="C514" s="62" t="s">
        <v>358</v>
      </c>
      <c r="D514" s="51" t="s">
        <v>358</v>
      </c>
      <c r="E514" s="76"/>
      <c r="F514" s="39"/>
    </row>
    <row r="515" spans="1:6" ht="24" x14ac:dyDescent="0.25">
      <c r="A515" s="53"/>
      <c r="B515" s="54" t="s">
        <v>715</v>
      </c>
      <c r="C515" s="64"/>
      <c r="D515" s="64"/>
      <c r="E515" s="78"/>
      <c r="F515" s="39"/>
    </row>
    <row r="516" spans="1:6" x14ac:dyDescent="0.25">
      <c r="A516" s="50">
        <v>44618</v>
      </c>
      <c r="B516" s="51" t="s">
        <v>381</v>
      </c>
      <c r="C516" s="63" t="s">
        <v>617</v>
      </c>
      <c r="D516" s="59" t="s">
        <v>490</v>
      </c>
      <c r="E516" s="77">
        <v>1500000</v>
      </c>
      <c r="F516" s="39"/>
    </row>
    <row r="517" spans="1:6" x14ac:dyDescent="0.25">
      <c r="A517" s="62" t="s">
        <v>358</v>
      </c>
      <c r="B517" s="63" t="s">
        <v>618</v>
      </c>
      <c r="C517" s="62" t="s">
        <v>358</v>
      </c>
      <c r="D517" s="51" t="s">
        <v>358</v>
      </c>
      <c r="E517" s="76">
        <v>135000</v>
      </c>
      <c r="F517" s="39"/>
    </row>
    <row r="518" spans="1:6" x14ac:dyDescent="0.25">
      <c r="A518" s="62" t="s">
        <v>358</v>
      </c>
      <c r="B518" s="63" t="s">
        <v>619</v>
      </c>
      <c r="C518" s="62" t="s">
        <v>358</v>
      </c>
      <c r="D518" s="51" t="s">
        <v>358</v>
      </c>
      <c r="E518" s="76">
        <v>135000</v>
      </c>
      <c r="F518" s="39"/>
    </row>
    <row r="519" spans="1:6" x14ac:dyDescent="0.25">
      <c r="A519" s="62" t="s">
        <v>358</v>
      </c>
      <c r="B519" s="63" t="s">
        <v>664</v>
      </c>
      <c r="C519" s="62" t="s">
        <v>358</v>
      </c>
      <c r="D519" s="51" t="s">
        <v>358</v>
      </c>
      <c r="E519" s="76"/>
      <c r="F519" s="39"/>
    </row>
    <row r="520" spans="1:6" x14ac:dyDescent="0.25">
      <c r="A520" s="62" t="s">
        <v>358</v>
      </c>
      <c r="B520" s="63" t="s">
        <v>605</v>
      </c>
      <c r="C520" s="62" t="s">
        <v>358</v>
      </c>
      <c r="D520" s="51" t="s">
        <v>358</v>
      </c>
      <c r="E520" s="76"/>
      <c r="F520" s="39"/>
    </row>
    <row r="521" spans="1:6" x14ac:dyDescent="0.25">
      <c r="A521" s="53"/>
      <c r="B521" s="54" t="s">
        <v>560</v>
      </c>
      <c r="C521" s="64"/>
      <c r="D521" s="64"/>
      <c r="E521" s="78"/>
      <c r="F521" s="39"/>
    </row>
    <row r="522" spans="1:6" x14ac:dyDescent="0.25">
      <c r="A522" s="50">
        <v>44645</v>
      </c>
      <c r="B522" s="51" t="s">
        <v>381</v>
      </c>
      <c r="C522" s="63" t="s">
        <v>617</v>
      </c>
      <c r="D522" s="59" t="s">
        <v>496</v>
      </c>
      <c r="E522" s="77">
        <v>7500</v>
      </c>
      <c r="F522" s="39"/>
    </row>
    <row r="523" spans="1:6" x14ac:dyDescent="0.25">
      <c r="A523" s="62" t="s">
        <v>358</v>
      </c>
      <c r="B523" s="63" t="s">
        <v>618</v>
      </c>
      <c r="C523" s="62" t="s">
        <v>358</v>
      </c>
      <c r="D523" s="51" t="s">
        <v>358</v>
      </c>
      <c r="E523" s="76">
        <v>675</v>
      </c>
      <c r="F523" s="39"/>
    </row>
    <row r="524" spans="1:6" x14ac:dyDescent="0.25">
      <c r="A524" s="62" t="s">
        <v>358</v>
      </c>
      <c r="B524" s="63" t="s">
        <v>619</v>
      </c>
      <c r="C524" s="62" t="s">
        <v>358</v>
      </c>
      <c r="D524" s="51" t="s">
        <v>358</v>
      </c>
      <c r="E524" s="76">
        <v>675</v>
      </c>
      <c r="F524" s="39"/>
    </row>
    <row r="525" spans="1:6" x14ac:dyDescent="0.25">
      <c r="A525" s="62" t="s">
        <v>358</v>
      </c>
      <c r="B525" s="63" t="s">
        <v>716</v>
      </c>
      <c r="C525" s="62" t="s">
        <v>358</v>
      </c>
      <c r="D525" s="51" t="s">
        <v>358</v>
      </c>
      <c r="E525" s="76"/>
      <c r="F525" s="39"/>
    </row>
    <row r="526" spans="1:6" x14ac:dyDescent="0.25">
      <c r="A526" s="53"/>
      <c r="B526" s="54" t="s">
        <v>673</v>
      </c>
      <c r="C526" s="64"/>
      <c r="D526" s="64"/>
      <c r="E526" s="78"/>
      <c r="F526" s="39"/>
    </row>
    <row r="527" spans="1:6" x14ac:dyDescent="0.25">
      <c r="A527" s="50">
        <v>44544</v>
      </c>
      <c r="B527" s="51" t="s">
        <v>604</v>
      </c>
      <c r="C527" s="63" t="s">
        <v>359</v>
      </c>
      <c r="D527" s="59" t="s">
        <v>976</v>
      </c>
      <c r="E527" s="77">
        <v>5900</v>
      </c>
      <c r="F527" s="39"/>
    </row>
    <row r="528" spans="1:6" ht="24" x14ac:dyDescent="0.25">
      <c r="A528" s="53"/>
      <c r="B528" s="54" t="s">
        <v>977</v>
      </c>
      <c r="C528" s="64"/>
      <c r="D528" s="64"/>
      <c r="E528" s="78"/>
      <c r="F528" s="39"/>
    </row>
    <row r="529" spans="1:6" x14ac:dyDescent="0.25">
      <c r="A529" s="50">
        <v>44546</v>
      </c>
      <c r="B529" s="51" t="s">
        <v>604</v>
      </c>
      <c r="C529" s="63" t="s">
        <v>359</v>
      </c>
      <c r="D529" s="59" t="s">
        <v>978</v>
      </c>
      <c r="E529" s="77">
        <v>20000</v>
      </c>
      <c r="F529" s="39"/>
    </row>
    <row r="530" spans="1:6" x14ac:dyDescent="0.25">
      <c r="A530" s="53"/>
      <c r="B530" s="54" t="s">
        <v>979</v>
      </c>
      <c r="C530" s="64"/>
      <c r="D530" s="64"/>
      <c r="E530" s="78"/>
      <c r="F530" s="39"/>
    </row>
    <row r="531" spans="1:6" x14ac:dyDescent="0.25">
      <c r="A531" s="50">
        <v>44546</v>
      </c>
      <c r="B531" s="51" t="s">
        <v>604</v>
      </c>
      <c r="C531" s="63" t="s">
        <v>359</v>
      </c>
      <c r="D531" s="59" t="s">
        <v>818</v>
      </c>
      <c r="E531" s="77">
        <v>37500</v>
      </c>
      <c r="F531" s="39"/>
    </row>
    <row r="532" spans="1:6" ht="36" x14ac:dyDescent="0.25">
      <c r="A532" s="53"/>
      <c r="B532" s="54" t="s">
        <v>980</v>
      </c>
      <c r="C532" s="64"/>
      <c r="D532" s="64"/>
      <c r="E532" s="78"/>
      <c r="F532" s="39"/>
    </row>
    <row r="533" spans="1:6" x14ac:dyDescent="0.25">
      <c r="A533" s="50">
        <v>44554</v>
      </c>
      <c r="B533" s="51" t="s">
        <v>604</v>
      </c>
      <c r="C533" s="63" t="s">
        <v>359</v>
      </c>
      <c r="D533" s="59" t="s">
        <v>981</v>
      </c>
      <c r="E533" s="77">
        <v>58350</v>
      </c>
      <c r="F533" s="39"/>
    </row>
    <row r="534" spans="1:6" ht="24" x14ac:dyDescent="0.25">
      <c r="A534" s="53"/>
      <c r="B534" s="54" t="s">
        <v>982</v>
      </c>
      <c r="C534" s="64"/>
      <c r="D534" s="64"/>
      <c r="E534" s="78"/>
      <c r="F534" s="39"/>
    </row>
    <row r="535" spans="1:6" x14ac:dyDescent="0.25">
      <c r="A535" s="50">
        <v>44594</v>
      </c>
      <c r="B535" s="51" t="s">
        <v>711</v>
      </c>
      <c r="C535" s="63" t="s">
        <v>617</v>
      </c>
      <c r="D535" s="59" t="s">
        <v>486</v>
      </c>
      <c r="E535" s="77">
        <v>461768</v>
      </c>
      <c r="F535" s="39"/>
    </row>
    <row r="536" spans="1:6" ht="36" x14ac:dyDescent="0.25">
      <c r="A536" s="53"/>
      <c r="B536" s="54" t="s">
        <v>983</v>
      </c>
      <c r="C536" s="64"/>
      <c r="D536" s="64"/>
      <c r="E536" s="78"/>
      <c r="F536" s="39"/>
    </row>
    <row r="537" spans="1:6" x14ac:dyDescent="0.25">
      <c r="A537" s="50">
        <v>44617</v>
      </c>
      <c r="B537" s="51" t="s">
        <v>241</v>
      </c>
      <c r="C537" s="63" t="s">
        <v>359</v>
      </c>
      <c r="D537" s="59" t="s">
        <v>984</v>
      </c>
      <c r="E537" s="77">
        <v>113000</v>
      </c>
      <c r="F537" s="39"/>
    </row>
    <row r="538" spans="1:6" x14ac:dyDescent="0.25">
      <c r="A538" s="53"/>
      <c r="B538" s="54" t="s">
        <v>985</v>
      </c>
      <c r="C538" s="64"/>
      <c r="D538" s="64"/>
      <c r="E538" s="78"/>
      <c r="F538" s="39"/>
    </row>
    <row r="539" spans="1:6" x14ac:dyDescent="0.25">
      <c r="A539" s="50">
        <v>44620</v>
      </c>
      <c r="B539" s="51" t="s">
        <v>241</v>
      </c>
      <c r="C539" s="63" t="s">
        <v>359</v>
      </c>
      <c r="D539" s="59" t="s">
        <v>986</v>
      </c>
      <c r="E539" s="77">
        <v>5900</v>
      </c>
      <c r="F539" s="39"/>
    </row>
    <row r="540" spans="1:6" x14ac:dyDescent="0.25">
      <c r="A540" s="53"/>
      <c r="B540" s="54" t="s">
        <v>987</v>
      </c>
      <c r="C540" s="64"/>
      <c r="D540" s="64"/>
      <c r="E540" s="78"/>
      <c r="F540" s="39"/>
    </row>
    <row r="541" spans="1:6" x14ac:dyDescent="0.25">
      <c r="A541" s="85">
        <v>44647</v>
      </c>
      <c r="B541" s="7" t="s">
        <v>1012</v>
      </c>
      <c r="E541" s="87">
        <v>4012000</v>
      </c>
      <c r="F541" s="39"/>
    </row>
    <row r="542" spans="1:6" x14ac:dyDescent="0.25">
      <c r="A542" s="102">
        <v>42219</v>
      </c>
      <c r="B542" s="54" t="s">
        <v>1023</v>
      </c>
      <c r="C542" s="64" t="s">
        <v>359</v>
      </c>
      <c r="D542" s="64">
        <v>36</v>
      </c>
      <c r="E542" s="55">
        <v>85500</v>
      </c>
      <c r="F542" s="39"/>
    </row>
    <row r="543" spans="1:6" ht="24" x14ac:dyDescent="0.25">
      <c r="A543" s="53"/>
      <c r="B543" s="54" t="s">
        <v>1024</v>
      </c>
      <c r="C543" s="64"/>
      <c r="D543" s="64"/>
      <c r="E543" s="55"/>
      <c r="F543" s="39"/>
    </row>
    <row r="544" spans="1:6" x14ac:dyDescent="0.25">
      <c r="A544" s="102">
        <v>42956</v>
      </c>
      <c r="B544" s="103" t="s">
        <v>664</v>
      </c>
      <c r="C544" s="64" t="s">
        <v>359</v>
      </c>
      <c r="D544" s="64"/>
      <c r="E544" s="55">
        <v>767000</v>
      </c>
      <c r="F544" s="39"/>
    </row>
    <row r="545" spans="1:6" ht="24" x14ac:dyDescent="0.25">
      <c r="A545" s="53"/>
      <c r="B545" s="54" t="s">
        <v>1025</v>
      </c>
      <c r="C545" s="64"/>
      <c r="D545" s="64"/>
      <c r="E545" s="55"/>
      <c r="F545" s="39"/>
    </row>
    <row r="546" spans="1:6" x14ac:dyDescent="0.25">
      <c r="A546" s="102">
        <v>43147</v>
      </c>
      <c r="B546" s="103" t="s">
        <v>664</v>
      </c>
      <c r="C546" s="64" t="s">
        <v>359</v>
      </c>
      <c r="D546" s="64"/>
      <c r="E546" s="55">
        <v>236000</v>
      </c>
      <c r="F546" s="39"/>
    </row>
    <row r="547" spans="1:6" ht="24" x14ac:dyDescent="0.25">
      <c r="A547" s="53"/>
      <c r="B547" s="54" t="s">
        <v>1026</v>
      </c>
      <c r="C547" s="64"/>
      <c r="D547" s="64"/>
      <c r="E547" s="55"/>
      <c r="F547" s="39"/>
    </row>
    <row r="548" spans="1:6" x14ac:dyDescent="0.25">
      <c r="A548" s="102">
        <v>43326</v>
      </c>
      <c r="B548" s="103" t="s">
        <v>664</v>
      </c>
      <c r="C548" s="64" t="s">
        <v>359</v>
      </c>
      <c r="D548" s="64"/>
      <c r="E548" s="55">
        <v>200000</v>
      </c>
      <c r="F548" s="39"/>
    </row>
    <row r="549" spans="1:6" x14ac:dyDescent="0.25">
      <c r="A549" s="53"/>
      <c r="B549" s="54" t="s">
        <v>1027</v>
      </c>
      <c r="C549" s="64"/>
      <c r="D549" s="64"/>
      <c r="E549" s="55"/>
      <c r="F549" s="39"/>
    </row>
    <row r="550" spans="1:6" x14ac:dyDescent="0.25">
      <c r="A550" s="102">
        <v>43439</v>
      </c>
      <c r="B550" s="103" t="s">
        <v>664</v>
      </c>
      <c r="C550" s="64" t="s">
        <v>359</v>
      </c>
      <c r="D550" s="64"/>
      <c r="E550" s="55">
        <v>200000</v>
      </c>
      <c r="F550" s="39"/>
    </row>
    <row r="551" spans="1:6" x14ac:dyDescent="0.25">
      <c r="A551" s="53"/>
      <c r="B551" s="54" t="s">
        <v>1027</v>
      </c>
      <c r="C551" s="64"/>
      <c r="D551" s="64"/>
      <c r="E551" s="55"/>
      <c r="F551" s="39"/>
    </row>
    <row r="552" spans="1:6" x14ac:dyDescent="0.25">
      <c r="A552" s="102">
        <v>42759</v>
      </c>
      <c r="B552" s="103" t="s">
        <v>1017</v>
      </c>
      <c r="C552" s="64" t="s">
        <v>359</v>
      </c>
      <c r="D552" s="64"/>
      <c r="E552" s="55">
        <v>425500</v>
      </c>
      <c r="F552" s="39"/>
    </row>
    <row r="553" spans="1:6" ht="24" x14ac:dyDescent="0.25">
      <c r="A553" s="53"/>
      <c r="B553" s="54" t="s">
        <v>1028</v>
      </c>
      <c r="C553" s="64"/>
      <c r="D553" s="64"/>
      <c r="E553" s="55"/>
      <c r="F553" s="39"/>
    </row>
    <row r="554" spans="1:6" x14ac:dyDescent="0.25">
      <c r="A554" s="110">
        <v>44677</v>
      </c>
      <c r="B554" s="4" t="s">
        <v>1222</v>
      </c>
      <c r="E554" s="112">
        <v>531</v>
      </c>
      <c r="F554" s="39"/>
    </row>
    <row r="555" spans="1:6" x14ac:dyDescent="0.25">
      <c r="A555" s="110">
        <v>44677</v>
      </c>
      <c r="B555" s="4" t="s">
        <v>1222</v>
      </c>
      <c r="E555" s="112">
        <v>531</v>
      </c>
      <c r="F555" s="39"/>
    </row>
    <row r="556" spans="1:6" x14ac:dyDescent="0.25">
      <c r="A556" s="110">
        <v>44677</v>
      </c>
      <c r="B556" s="4" t="s">
        <v>1222</v>
      </c>
      <c r="E556" s="112">
        <v>531</v>
      </c>
      <c r="F556" s="39"/>
    </row>
    <row r="557" spans="1:6" x14ac:dyDescent="0.25">
      <c r="A557" s="110">
        <v>44677</v>
      </c>
      <c r="B557" s="4" t="s">
        <v>1222</v>
      </c>
      <c r="E557" s="112">
        <v>531</v>
      </c>
      <c r="F557" s="39"/>
    </row>
    <row r="558" spans="1:6" x14ac:dyDescent="0.25">
      <c r="A558" s="110">
        <v>44677</v>
      </c>
      <c r="B558" s="4" t="s">
        <v>1222</v>
      </c>
      <c r="E558" s="112">
        <v>531</v>
      </c>
      <c r="F558" s="39"/>
    </row>
    <row r="559" spans="1:6" x14ac:dyDescent="0.25">
      <c r="A559" s="110">
        <v>44677</v>
      </c>
      <c r="B559" s="4" t="s">
        <v>1222</v>
      </c>
      <c r="E559" s="112">
        <v>531</v>
      </c>
      <c r="F559" s="39"/>
    </row>
    <row r="560" spans="1:6" x14ac:dyDescent="0.25">
      <c r="A560" s="110">
        <v>44677</v>
      </c>
      <c r="B560" s="4" t="s">
        <v>1222</v>
      </c>
      <c r="E560" s="112">
        <v>531</v>
      </c>
      <c r="F560" s="39"/>
    </row>
    <row r="561" spans="1:6" x14ac:dyDescent="0.25">
      <c r="A561" s="110">
        <v>44677</v>
      </c>
      <c r="B561" s="4" t="s">
        <v>1222</v>
      </c>
      <c r="E561" s="112">
        <v>531</v>
      </c>
      <c r="F561" s="39"/>
    </row>
    <row r="562" spans="1:6" x14ac:dyDescent="0.25">
      <c r="A562" s="110">
        <v>44677</v>
      </c>
      <c r="B562" s="4" t="s">
        <v>1222</v>
      </c>
      <c r="E562" s="112">
        <v>531</v>
      </c>
      <c r="F562" s="39"/>
    </row>
    <row r="563" spans="1:6" x14ac:dyDescent="0.25">
      <c r="A563" s="110">
        <v>44677</v>
      </c>
      <c r="B563" s="4" t="s">
        <v>1222</v>
      </c>
      <c r="E563" s="112">
        <v>531</v>
      </c>
      <c r="F563" s="39"/>
    </row>
    <row r="564" spans="1:6" x14ac:dyDescent="0.25">
      <c r="A564" s="110">
        <v>44677</v>
      </c>
      <c r="B564" s="4" t="s">
        <v>1222</v>
      </c>
      <c r="E564" s="112">
        <v>531</v>
      </c>
      <c r="F564" s="39"/>
    </row>
    <row r="565" spans="1:6" x14ac:dyDescent="0.25">
      <c r="A565" s="110">
        <v>44677</v>
      </c>
      <c r="B565" s="4" t="s">
        <v>1222</v>
      </c>
      <c r="E565" s="112">
        <v>531</v>
      </c>
      <c r="F565" s="39"/>
    </row>
    <row r="566" spans="1:6" x14ac:dyDescent="0.25">
      <c r="A566" s="110">
        <v>44677</v>
      </c>
      <c r="B566" s="4" t="s">
        <v>1222</v>
      </c>
      <c r="E566" s="112">
        <v>531</v>
      </c>
      <c r="F566" s="39"/>
    </row>
    <row r="567" spans="1:6" x14ac:dyDescent="0.25">
      <c r="A567" s="110">
        <v>44719</v>
      </c>
      <c r="B567" s="4" t="s">
        <v>1237</v>
      </c>
      <c r="E567" s="112">
        <v>10500</v>
      </c>
      <c r="F567" s="39"/>
    </row>
    <row r="568" spans="1:6" x14ac:dyDescent="0.25">
      <c r="A568" s="110">
        <v>44736</v>
      </c>
      <c r="B568" s="4" t="s">
        <v>1222</v>
      </c>
      <c r="E568" s="112">
        <v>531</v>
      </c>
      <c r="F568" s="39"/>
    </row>
    <row r="569" spans="1:6" x14ac:dyDescent="0.25">
      <c r="A569" s="110">
        <v>44736</v>
      </c>
      <c r="B569" s="4" t="s">
        <v>1222</v>
      </c>
      <c r="E569" s="112">
        <v>531</v>
      </c>
      <c r="F569" s="39"/>
    </row>
    <row r="570" spans="1:6" x14ac:dyDescent="0.25">
      <c r="A570" s="110">
        <v>44736</v>
      </c>
      <c r="B570" s="4" t="s">
        <v>1222</v>
      </c>
      <c r="E570" s="112">
        <v>531</v>
      </c>
      <c r="F570" s="39"/>
    </row>
    <row r="571" spans="1:6" x14ac:dyDescent="0.25">
      <c r="A571" s="110">
        <v>44736</v>
      </c>
      <c r="B571" s="4" t="s">
        <v>1222</v>
      </c>
      <c r="E571" s="112">
        <v>531</v>
      </c>
      <c r="F571" s="39"/>
    </row>
    <row r="572" spans="1:6" x14ac:dyDescent="0.25">
      <c r="A572" s="110">
        <v>44736</v>
      </c>
      <c r="B572" s="4" t="s">
        <v>1222</v>
      </c>
      <c r="E572" s="112">
        <v>531</v>
      </c>
      <c r="F572" s="39"/>
    </row>
    <row r="573" spans="1:6" x14ac:dyDescent="0.25">
      <c r="A573" s="110">
        <v>44736</v>
      </c>
      <c r="B573" s="4" t="s">
        <v>1222</v>
      </c>
      <c r="E573" s="112">
        <v>531</v>
      </c>
      <c r="F573" s="39"/>
    </row>
    <row r="574" spans="1:6" x14ac:dyDescent="0.25">
      <c r="A574" s="110">
        <v>44736</v>
      </c>
      <c r="B574" s="4" t="s">
        <v>1222</v>
      </c>
      <c r="E574" s="112">
        <v>531</v>
      </c>
      <c r="F574" s="39"/>
    </row>
    <row r="575" spans="1:6" x14ac:dyDescent="0.25">
      <c r="A575" s="110">
        <v>44739</v>
      </c>
      <c r="B575" s="4" t="s">
        <v>1238</v>
      </c>
      <c r="E575" s="119">
        <v>23600</v>
      </c>
      <c r="F575" s="39"/>
    </row>
    <row r="576" spans="1:6" x14ac:dyDescent="0.25">
      <c r="A576" s="110">
        <v>44744</v>
      </c>
      <c r="B576" s="4" t="s">
        <v>1239</v>
      </c>
      <c r="E576" s="112">
        <v>41300</v>
      </c>
      <c r="F576" s="39"/>
    </row>
    <row r="577" spans="1:6" x14ac:dyDescent="0.25">
      <c r="A577" s="110">
        <v>44744</v>
      </c>
      <c r="B577" s="4" t="s">
        <v>1240</v>
      </c>
      <c r="E577" s="112">
        <v>60000</v>
      </c>
      <c r="F577" s="39"/>
    </row>
    <row r="578" spans="1:6" x14ac:dyDescent="0.25">
      <c r="A578" s="110">
        <v>44779</v>
      </c>
      <c r="B578" s="4" t="s">
        <v>1222</v>
      </c>
      <c r="E578" s="112">
        <v>2124</v>
      </c>
      <c r="F578" s="39"/>
    </row>
    <row r="579" spans="1:6" x14ac:dyDescent="0.25">
      <c r="A579" s="127">
        <v>44874</v>
      </c>
      <c r="B579" s="128" t="s">
        <v>1273</v>
      </c>
      <c r="E579" s="129">
        <v>4779</v>
      </c>
      <c r="F579" s="39"/>
    </row>
    <row r="580" spans="1:6" x14ac:dyDescent="0.25">
      <c r="A580" s="127">
        <v>44874</v>
      </c>
      <c r="B580" s="128" t="s">
        <v>1273</v>
      </c>
      <c r="E580" s="129">
        <v>4779</v>
      </c>
      <c r="F580" s="39"/>
    </row>
    <row r="581" spans="1:6" x14ac:dyDescent="0.25">
      <c r="A581" s="127">
        <v>44897</v>
      </c>
      <c r="B581" s="128" t="s">
        <v>1273</v>
      </c>
      <c r="E581" s="129">
        <v>3186</v>
      </c>
      <c r="F581" s="39"/>
    </row>
    <row r="582" spans="1:6" x14ac:dyDescent="0.25">
      <c r="A582" s="127">
        <v>44924</v>
      </c>
      <c r="B582" s="128" t="s">
        <v>1273</v>
      </c>
      <c r="E582" s="129">
        <v>4779</v>
      </c>
      <c r="F582" s="39"/>
    </row>
    <row r="583" spans="1:6" x14ac:dyDescent="0.25">
      <c r="A583" s="127">
        <v>44879</v>
      </c>
      <c r="B583" s="128" t="s">
        <v>1274</v>
      </c>
      <c r="E583" s="129">
        <v>250000</v>
      </c>
      <c r="F583" s="39"/>
    </row>
    <row r="584" spans="1:6" x14ac:dyDescent="0.25">
      <c r="A584" s="127">
        <v>44927</v>
      </c>
      <c r="B584" s="128" t="s">
        <v>1283</v>
      </c>
      <c r="E584" s="129">
        <v>495600</v>
      </c>
      <c r="F584" s="39"/>
    </row>
    <row r="585" spans="1:6" x14ac:dyDescent="0.25">
      <c r="A585" s="127">
        <v>44953</v>
      </c>
      <c r="B585" s="128" t="s">
        <v>1239</v>
      </c>
      <c r="E585" s="129">
        <v>41300</v>
      </c>
      <c r="F585" s="39"/>
    </row>
    <row r="586" spans="1:6" x14ac:dyDescent="0.25">
      <c r="A586" s="127">
        <v>44953</v>
      </c>
      <c r="B586" s="128" t="s">
        <v>716</v>
      </c>
      <c r="E586" s="129">
        <v>23600</v>
      </c>
      <c r="F586" s="39"/>
    </row>
    <row r="587" spans="1:6" x14ac:dyDescent="0.25">
      <c r="A587" s="127">
        <v>44953</v>
      </c>
      <c r="B587" s="128" t="s">
        <v>716</v>
      </c>
      <c r="E587" s="129">
        <v>35400</v>
      </c>
      <c r="F587" s="39"/>
    </row>
    <row r="588" spans="1:6" x14ac:dyDescent="0.25">
      <c r="A588" s="127">
        <v>44963</v>
      </c>
      <c r="B588" s="128" t="s">
        <v>1273</v>
      </c>
      <c r="E588" s="129">
        <v>4248</v>
      </c>
      <c r="F588" s="39"/>
    </row>
    <row r="589" spans="1:6" x14ac:dyDescent="0.25">
      <c r="A589" s="110">
        <v>44972</v>
      </c>
      <c r="B589" s="4" t="s">
        <v>664</v>
      </c>
      <c r="E589" s="112">
        <v>590000</v>
      </c>
      <c r="F589" s="39"/>
    </row>
    <row r="590" spans="1:6" x14ac:dyDescent="0.25">
      <c r="A590" s="110">
        <v>44972</v>
      </c>
      <c r="B590" s="4" t="s">
        <v>1284</v>
      </c>
      <c r="E590" s="112">
        <v>10000</v>
      </c>
      <c r="F590" s="39"/>
    </row>
    <row r="591" spans="1:6" x14ac:dyDescent="0.25">
      <c r="A591" s="110">
        <v>44988</v>
      </c>
      <c r="B591" s="4" t="s">
        <v>1273</v>
      </c>
      <c r="E591" s="112">
        <v>2124</v>
      </c>
      <c r="F591" s="39"/>
    </row>
    <row r="592" spans="1:6" x14ac:dyDescent="0.25">
      <c r="A592" s="146">
        <v>45217</v>
      </c>
      <c r="B592" s="148" t="s">
        <v>1420</v>
      </c>
      <c r="E592" s="32">
        <v>531</v>
      </c>
      <c r="F592" s="39"/>
    </row>
    <row r="593" spans="1:6" x14ac:dyDescent="0.25">
      <c r="A593" s="147">
        <v>45218</v>
      </c>
      <c r="B593" s="148" t="s">
        <v>1420</v>
      </c>
      <c r="E593" s="32">
        <v>1947</v>
      </c>
      <c r="F593" s="39"/>
    </row>
    <row r="594" spans="1:6" ht="15.75" thickBot="1" x14ac:dyDescent="0.3">
      <c r="A594" s="155">
        <v>45218</v>
      </c>
      <c r="B594" s="148" t="s">
        <v>1420</v>
      </c>
      <c r="E594" s="32">
        <v>2655</v>
      </c>
      <c r="F594" s="39"/>
    </row>
    <row r="595" spans="1:6" x14ac:dyDescent="0.25">
      <c r="A595" s="4" t="s">
        <v>1472</v>
      </c>
      <c r="B595" s="4" t="s">
        <v>1474</v>
      </c>
      <c r="E595" s="141">
        <v>330400</v>
      </c>
      <c r="F595" s="39"/>
    </row>
    <row r="596" spans="1:6" x14ac:dyDescent="0.25">
      <c r="A596" s="4" t="s">
        <v>1472</v>
      </c>
      <c r="B596" s="4" t="s">
        <v>1475</v>
      </c>
      <c r="E596" s="141">
        <v>30385</v>
      </c>
      <c r="F596" s="39"/>
    </row>
    <row r="597" spans="1:6" x14ac:dyDescent="0.25">
      <c r="A597" s="4" t="s">
        <v>1473</v>
      </c>
      <c r="B597" s="4" t="s">
        <v>1476</v>
      </c>
      <c r="E597" s="141">
        <v>590000</v>
      </c>
      <c r="F597" s="39"/>
    </row>
    <row r="598" spans="1:6" x14ac:dyDescent="0.25">
      <c r="A598" s="4" t="s">
        <v>1466</v>
      </c>
      <c r="B598" s="4" t="s">
        <v>1477</v>
      </c>
      <c r="E598" s="141">
        <v>47200</v>
      </c>
      <c r="F598" s="39"/>
    </row>
    <row r="599" spans="1:6" x14ac:dyDescent="0.25">
      <c r="A599" s="4" t="s">
        <v>1460</v>
      </c>
      <c r="B599" s="4" t="s">
        <v>1478</v>
      </c>
      <c r="E599" s="141">
        <v>88500</v>
      </c>
      <c r="F599" s="39"/>
    </row>
    <row r="600" spans="1:6" x14ac:dyDescent="0.25">
      <c r="A600" s="4" t="s">
        <v>1460</v>
      </c>
      <c r="B600" s="4" t="s">
        <v>1479</v>
      </c>
      <c r="E600" s="141">
        <v>1062</v>
      </c>
      <c r="F600" s="39"/>
    </row>
    <row r="601" spans="1:6" x14ac:dyDescent="0.25">
      <c r="A601" s="192">
        <v>45351</v>
      </c>
      <c r="B601" s="4" t="s">
        <v>1480</v>
      </c>
      <c r="E601" s="193">
        <v>30350</v>
      </c>
      <c r="F601" s="39"/>
    </row>
    <row r="602" spans="1:6" x14ac:dyDescent="0.25">
      <c r="A602" s="192">
        <v>45329</v>
      </c>
      <c r="B602" s="4" t="s">
        <v>1481</v>
      </c>
      <c r="E602" s="193">
        <v>4720</v>
      </c>
      <c r="F602" s="39"/>
    </row>
    <row r="603" spans="1:6" x14ac:dyDescent="0.25">
      <c r="A603" s="110"/>
      <c r="B603" s="4"/>
      <c r="E603" s="112"/>
      <c r="F603" s="39"/>
    </row>
    <row r="604" spans="1:6" x14ac:dyDescent="0.25">
      <c r="A604" s="110"/>
      <c r="B604" s="4"/>
      <c r="E604" s="112"/>
      <c r="F604" s="39"/>
    </row>
    <row r="605" spans="1:6" x14ac:dyDescent="0.25">
      <c r="A605" s="66"/>
      <c r="B605" s="66" t="s">
        <v>603</v>
      </c>
      <c r="C605" s="66"/>
      <c r="D605" s="66"/>
      <c r="E605" s="83">
        <f>ROUND(SUM(E2:E604),0)</f>
        <v>14966812</v>
      </c>
      <c r="F605" s="39"/>
    </row>
    <row r="606" spans="1:6" x14ac:dyDescent="0.25">
      <c r="A606" s="39"/>
      <c r="B606" s="39"/>
      <c r="C606" s="39"/>
      <c r="D606" s="39"/>
      <c r="E606" s="86"/>
      <c r="F606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78537-274B-460D-B04A-3B40C765C6B3}">
  <dimension ref="A2:E32"/>
  <sheetViews>
    <sheetView workbookViewId="0">
      <selection activeCell="E31" sqref="E31"/>
    </sheetView>
  </sheetViews>
  <sheetFormatPr defaultColWidth="9" defaultRowHeight="15" x14ac:dyDescent="0.25"/>
  <cols>
    <col min="1" max="1" width="10.42578125" bestFit="1" customWidth="1"/>
    <col min="2" max="2" width="41.42578125" hidden="1" customWidth="1"/>
    <col min="3" max="3" width="20.28515625" style="2" hidden="1" customWidth="1"/>
    <col min="4" max="4" width="7" style="2" hidden="1" customWidth="1"/>
    <col min="5" max="5" width="14.85546875" style="2" bestFit="1" customWidth="1"/>
  </cols>
  <sheetData>
    <row r="2" spans="1:5" x14ac:dyDescent="0.25">
      <c r="A2" s="59" t="s">
        <v>1</v>
      </c>
      <c r="B2" s="63" t="s">
        <v>12</v>
      </c>
      <c r="C2" s="60" t="s">
        <v>584</v>
      </c>
      <c r="D2" s="59" t="s">
        <v>585</v>
      </c>
      <c r="E2" s="5" t="s">
        <v>2</v>
      </c>
    </row>
    <row r="3" spans="1:5" x14ac:dyDescent="0.25">
      <c r="A3" s="50">
        <v>44592</v>
      </c>
      <c r="B3" s="51" t="s">
        <v>764</v>
      </c>
      <c r="C3" s="63" t="s">
        <v>359</v>
      </c>
      <c r="D3" s="59" t="s">
        <v>1171</v>
      </c>
      <c r="E3" s="77">
        <v>53498</v>
      </c>
    </row>
    <row r="4" spans="1:5" x14ac:dyDescent="0.25">
      <c r="A4" s="53"/>
      <c r="B4" s="54" t="s">
        <v>1172</v>
      </c>
      <c r="C4" s="64"/>
      <c r="D4" s="64"/>
      <c r="E4" s="78"/>
    </row>
    <row r="5" spans="1:5" x14ac:dyDescent="0.25">
      <c r="A5" s="50">
        <v>44620</v>
      </c>
      <c r="B5" s="51" t="s">
        <v>764</v>
      </c>
      <c r="C5" s="63" t="s">
        <v>359</v>
      </c>
      <c r="D5" s="59" t="s">
        <v>1173</v>
      </c>
      <c r="E5" s="77">
        <v>521723</v>
      </c>
    </row>
    <row r="6" spans="1:5" x14ac:dyDescent="0.25">
      <c r="A6" s="53"/>
      <c r="B6" s="54" t="s">
        <v>1174</v>
      </c>
      <c r="C6" s="64"/>
      <c r="D6" s="64"/>
      <c r="E6" s="78"/>
    </row>
    <row r="7" spans="1:5" x14ac:dyDescent="0.25">
      <c r="A7" s="50">
        <v>44651</v>
      </c>
      <c r="B7" s="51" t="s">
        <v>764</v>
      </c>
      <c r="C7" s="63" t="s">
        <v>359</v>
      </c>
      <c r="D7" s="59" t="s">
        <v>1175</v>
      </c>
      <c r="E7" s="77">
        <v>655906</v>
      </c>
    </row>
    <row r="8" spans="1:5" x14ac:dyDescent="0.25">
      <c r="A8" s="53"/>
      <c r="B8" s="54" t="s">
        <v>1176</v>
      </c>
      <c r="C8" s="64"/>
      <c r="D8" s="64"/>
      <c r="E8" s="108"/>
    </row>
    <row r="9" spans="1:5" x14ac:dyDescent="0.25">
      <c r="A9" s="110">
        <v>44681</v>
      </c>
      <c r="B9" s="4" t="s">
        <v>1225</v>
      </c>
      <c r="D9" s="115"/>
      <c r="E9" s="120">
        <v>611715</v>
      </c>
    </row>
    <row r="10" spans="1:5" x14ac:dyDescent="0.25">
      <c r="A10" s="110">
        <v>44712</v>
      </c>
      <c r="B10" s="4" t="s">
        <v>1225</v>
      </c>
      <c r="D10" s="115"/>
      <c r="E10" s="120">
        <v>712122</v>
      </c>
    </row>
    <row r="11" spans="1:5" x14ac:dyDescent="0.25">
      <c r="A11" s="110">
        <v>44742</v>
      </c>
      <c r="B11" s="4" t="s">
        <v>1225</v>
      </c>
      <c r="C11" s="115"/>
      <c r="D11" s="115"/>
      <c r="E11" s="120">
        <v>893040</v>
      </c>
    </row>
    <row r="12" spans="1:5" x14ac:dyDescent="0.25">
      <c r="A12" s="110">
        <v>44773</v>
      </c>
      <c r="B12" s="4" t="s">
        <v>1225</v>
      </c>
      <c r="C12" s="115"/>
      <c r="D12" s="115"/>
      <c r="E12" s="120">
        <v>973742</v>
      </c>
    </row>
    <row r="13" spans="1:5" x14ac:dyDescent="0.25">
      <c r="A13" s="110">
        <v>44804</v>
      </c>
      <c r="B13" s="4" t="s">
        <v>1225</v>
      </c>
      <c r="C13" s="115"/>
      <c r="D13" s="115"/>
      <c r="E13" s="120">
        <v>943802</v>
      </c>
    </row>
    <row r="14" spans="1:5" x14ac:dyDescent="0.25">
      <c r="A14" s="110">
        <v>44834</v>
      </c>
      <c r="B14" s="4" t="s">
        <v>1225</v>
      </c>
      <c r="C14" s="115"/>
      <c r="D14" s="115"/>
      <c r="E14" s="120">
        <v>971829</v>
      </c>
    </row>
    <row r="15" spans="1:5" x14ac:dyDescent="0.25">
      <c r="A15" s="127">
        <v>44865</v>
      </c>
      <c r="B15" s="128" t="s">
        <v>1275</v>
      </c>
      <c r="D15" s="115"/>
      <c r="E15" s="132">
        <v>1052929</v>
      </c>
    </row>
    <row r="16" spans="1:5" x14ac:dyDescent="0.25">
      <c r="A16" s="127">
        <v>44895</v>
      </c>
      <c r="B16" s="128" t="s">
        <v>1275</v>
      </c>
      <c r="D16" s="115"/>
      <c r="E16" s="132">
        <v>1010022</v>
      </c>
    </row>
    <row r="17" spans="1:5" x14ac:dyDescent="0.25">
      <c r="A17" s="127">
        <v>44926</v>
      </c>
      <c r="B17" s="128" t="s">
        <v>1275</v>
      </c>
      <c r="D17" s="115"/>
      <c r="E17" s="132">
        <v>1117196</v>
      </c>
    </row>
    <row r="18" spans="1:5" x14ac:dyDescent="0.25">
      <c r="A18" s="126">
        <v>44957</v>
      </c>
      <c r="B18" s="128" t="s">
        <v>1275</v>
      </c>
      <c r="C18" s="115"/>
      <c r="D18" s="115"/>
      <c r="E18" s="131">
        <v>1143059</v>
      </c>
    </row>
    <row r="19" spans="1:5" x14ac:dyDescent="0.25">
      <c r="A19" s="126">
        <v>44985</v>
      </c>
      <c r="B19" s="128" t="s">
        <v>1275</v>
      </c>
      <c r="C19" s="115"/>
      <c r="D19" s="115"/>
      <c r="E19" s="131">
        <v>1140941</v>
      </c>
    </row>
    <row r="20" spans="1:5" x14ac:dyDescent="0.25">
      <c r="A20" s="126">
        <v>45016</v>
      </c>
      <c r="B20" s="128" t="s">
        <v>1275</v>
      </c>
      <c r="C20" s="115"/>
      <c r="D20" s="115"/>
      <c r="E20" s="131">
        <v>1279434</v>
      </c>
    </row>
    <row r="21" spans="1:5" x14ac:dyDescent="0.25">
      <c r="A21" s="126" t="s">
        <v>1289</v>
      </c>
      <c r="B21" s="128" t="s">
        <v>1275</v>
      </c>
      <c r="C21" s="115"/>
      <c r="D21" s="115"/>
      <c r="E21" s="131">
        <v>4316365</v>
      </c>
    </row>
    <row r="22" spans="1:5" x14ac:dyDescent="0.25">
      <c r="A22" s="126" t="s">
        <v>1361</v>
      </c>
      <c r="B22" s="128"/>
      <c r="C22" s="115"/>
      <c r="D22" s="115"/>
      <c r="E22" s="140">
        <v>1510314</v>
      </c>
    </row>
    <row r="23" spans="1:5" x14ac:dyDescent="0.25">
      <c r="A23" s="126" t="s">
        <v>1362</v>
      </c>
      <c r="B23" s="128"/>
      <c r="C23" s="115"/>
      <c r="D23" s="115"/>
      <c r="E23" s="140">
        <v>1599013</v>
      </c>
    </row>
    <row r="24" spans="1:5" x14ac:dyDescent="0.25">
      <c r="A24" s="126" t="s">
        <v>1360</v>
      </c>
      <c r="B24" s="128" t="s">
        <v>1275</v>
      </c>
      <c r="C24" s="115"/>
      <c r="D24" s="115"/>
      <c r="E24" s="140">
        <v>1534124</v>
      </c>
    </row>
    <row r="25" spans="1:5" x14ac:dyDescent="0.25">
      <c r="A25" s="126" t="s">
        <v>1414</v>
      </c>
      <c r="B25" s="145"/>
      <c r="C25" s="115"/>
      <c r="D25" s="115"/>
      <c r="E25" s="140">
        <v>1581522</v>
      </c>
    </row>
    <row r="26" spans="1:5" x14ac:dyDescent="0.25">
      <c r="A26" s="126" t="s">
        <v>1415</v>
      </c>
      <c r="B26" s="145"/>
      <c r="C26" s="115"/>
      <c r="D26" s="115"/>
      <c r="E26" s="140">
        <v>1471296</v>
      </c>
    </row>
    <row r="27" spans="1:5" x14ac:dyDescent="0.25">
      <c r="A27" s="126" t="s">
        <v>1416</v>
      </c>
      <c r="B27" s="145"/>
      <c r="C27" s="115"/>
      <c r="D27" s="115"/>
      <c r="E27" s="140">
        <v>1513200</v>
      </c>
    </row>
    <row r="28" spans="1:5" x14ac:dyDescent="0.25">
      <c r="A28" s="126" t="s">
        <v>1444</v>
      </c>
      <c r="B28" s="145"/>
      <c r="C28" s="115"/>
      <c r="D28" s="115"/>
      <c r="E28" s="140">
        <v>1553219</v>
      </c>
    </row>
    <row r="29" spans="1:5" x14ac:dyDescent="0.25">
      <c r="A29" s="126" t="s">
        <v>1482</v>
      </c>
      <c r="B29" s="145"/>
      <c r="C29" s="115"/>
      <c r="D29" s="115"/>
      <c r="E29" s="140">
        <v>1406039</v>
      </c>
    </row>
    <row r="30" spans="1:5" x14ac:dyDescent="0.25">
      <c r="A30" s="126" t="s">
        <v>1460</v>
      </c>
      <c r="B30" s="145"/>
      <c r="C30" s="115"/>
      <c r="D30" s="115"/>
      <c r="E30" s="140">
        <v>1155621</v>
      </c>
    </row>
    <row r="31" spans="1:5" x14ac:dyDescent="0.25">
      <c r="A31" s="126"/>
      <c r="B31" s="145"/>
      <c r="C31" s="115"/>
      <c r="D31" s="115"/>
      <c r="E31" s="140"/>
    </row>
    <row r="32" spans="1:5" x14ac:dyDescent="0.25">
      <c r="E32" s="2">
        <f>SUM(E3:E30)</f>
        <v>30721671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Final Summary</vt:lpstr>
      <vt:lpstr>Summary Sheet</vt:lpstr>
      <vt:lpstr>Land &amp; Approval Cost</vt:lpstr>
      <vt:lpstr>Rent</vt:lpstr>
      <vt:lpstr>Construction Cost</vt:lpstr>
      <vt:lpstr>Admin Cost</vt:lpstr>
      <vt:lpstr>Marketing Cost</vt:lpstr>
      <vt:lpstr>Professional Cost</vt:lpstr>
      <vt:lpstr>Interest Cost</vt:lpstr>
      <vt:lpstr>Work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 Shah</dc:creator>
  <cp:lastModifiedBy>Desk</cp:lastModifiedBy>
  <dcterms:created xsi:type="dcterms:W3CDTF">2022-05-03T06:30:08Z</dcterms:created>
  <dcterms:modified xsi:type="dcterms:W3CDTF">2024-05-17T11:28:52Z</dcterms:modified>
</cp:coreProperties>
</file>