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Laxminarayan Heaven\"/>
    </mc:Choice>
  </mc:AlternateContent>
  <xr:revisionPtr revIDLastSave="0" documentId="13_ncr:1_{427F6C03-E799-41D9-AC80-250A9C8CF103}" xr6:coauthVersionLast="47" xr6:coauthVersionMax="47" xr10:uidLastSave="{00000000-0000-0000-0000-000000000000}"/>
  <bookViews>
    <workbookView xWindow="-120" yWindow="-120" windowWidth="29040" windowHeight="15720" tabRatio="451" firstSheet="1" activeTab="4" xr2:uid="{00000000-000D-0000-FFFF-FFFF00000000}"/>
  </bookViews>
  <sheets>
    <sheet name="Bldg-1, Wing_A" sheetId="110" r:id="rId1"/>
    <sheet name="Bldg-2, Wing-B to D)" sheetId="130" r:id="rId2"/>
    <sheet name="Bldg-3, Wing -E" sheetId="131" r:id="rId3"/>
    <sheet name="Bldg-4, Wing-F to H" sheetId="132" r:id="rId4"/>
    <sheet name="Total" sheetId="129" r:id="rId5"/>
    <sheet name="Typical Flr" sheetId="128" r:id="rId6"/>
    <sheet name="RERA" sheetId="73" r:id="rId7"/>
    <sheet name="Calcu" sheetId="124" r:id="rId8"/>
  </sheets>
  <definedNames>
    <definedName name="_xlnm._FilterDatabase" localSheetId="0" hidden="1">'Bldg-1, Wing_A'!#REF!</definedName>
    <definedName name="_xlnm._FilterDatabase" localSheetId="1" hidden="1">'Bldg-2, Wing-B to D)'!$D$68:$D$96</definedName>
    <definedName name="_xlnm._FilterDatabase" localSheetId="2" hidden="1">'Bldg-3, Wing -E'!#REF!</definedName>
    <definedName name="_xlnm._FilterDatabase" localSheetId="3" hidden="1">'Bldg-4, Wing-F to H'!#REF!</definedName>
    <definedName name="_xlnm._FilterDatabase" localSheetId="6" hidden="1">RERA!#REF!</definedName>
  </definedNames>
  <calcPr calcId="191029"/>
</workbook>
</file>

<file path=xl/calcChain.xml><?xml version="1.0" encoding="utf-8"?>
<calcChain xmlns="http://schemas.openxmlformats.org/spreadsheetml/2006/main">
  <c r="AG97" i="73" l="1"/>
  <c r="H116" i="132"/>
  <c r="B11" i="129"/>
  <c r="C11" i="129"/>
  <c r="D11" i="129"/>
  <c r="E11" i="129"/>
  <c r="F11" i="129"/>
  <c r="G11" i="129"/>
  <c r="J83" i="132"/>
  <c r="K83" i="132"/>
  <c r="L83" i="132"/>
  <c r="M83" i="132"/>
  <c r="J84" i="132"/>
  <c r="K84" i="132"/>
  <c r="L84" i="132"/>
  <c r="M84" i="132"/>
  <c r="J85" i="132"/>
  <c r="K85" i="132"/>
  <c r="L85" i="132"/>
  <c r="M85" i="132"/>
  <c r="J86" i="132"/>
  <c r="K86" i="132"/>
  <c r="L86" i="132"/>
  <c r="M86" i="132"/>
  <c r="J87" i="132"/>
  <c r="K87" i="132"/>
  <c r="L87" i="132"/>
  <c r="M87" i="132"/>
  <c r="J88" i="132"/>
  <c r="K88" i="132"/>
  <c r="L88" i="132"/>
  <c r="M88" i="132"/>
  <c r="J89" i="132"/>
  <c r="K89" i="132"/>
  <c r="L89" i="132"/>
  <c r="M89" i="132"/>
  <c r="J90" i="132"/>
  <c r="K90" i="132" s="1"/>
  <c r="L90" i="132"/>
  <c r="M90" i="132"/>
  <c r="J91" i="132"/>
  <c r="K91" i="132"/>
  <c r="L91" i="132"/>
  <c r="M91" i="132"/>
  <c r="J92" i="132"/>
  <c r="K92" i="132"/>
  <c r="L92" i="132"/>
  <c r="M92" i="132"/>
  <c r="J93" i="132"/>
  <c r="K93" i="132"/>
  <c r="L93" i="132"/>
  <c r="M93" i="132"/>
  <c r="J94" i="132"/>
  <c r="K94" i="132" s="1"/>
  <c r="M94" i="132"/>
  <c r="J95" i="132"/>
  <c r="K95" i="132" s="1"/>
  <c r="M95" i="132"/>
  <c r="J96" i="132"/>
  <c r="K96" i="132" s="1"/>
  <c r="M96" i="132"/>
  <c r="J97" i="132"/>
  <c r="K97" i="132" s="1"/>
  <c r="M97" i="132"/>
  <c r="J98" i="132"/>
  <c r="K98" i="132" s="1"/>
  <c r="M98" i="132"/>
  <c r="J99" i="132"/>
  <c r="K99" i="132" s="1"/>
  <c r="M99" i="132"/>
  <c r="J100" i="132"/>
  <c r="K100" i="132" s="1"/>
  <c r="M100" i="132"/>
  <c r="J101" i="132"/>
  <c r="K101" i="132" s="1"/>
  <c r="M101" i="132"/>
  <c r="J102" i="132"/>
  <c r="K102" i="132" s="1"/>
  <c r="M102" i="132"/>
  <c r="J103" i="132"/>
  <c r="K103" i="132" s="1"/>
  <c r="M103" i="132"/>
  <c r="J104" i="132"/>
  <c r="K104" i="132" s="1"/>
  <c r="M104" i="132"/>
  <c r="J105" i="132"/>
  <c r="K105" i="132" s="1"/>
  <c r="M105" i="132"/>
  <c r="J106" i="132"/>
  <c r="K106" i="132" s="1"/>
  <c r="M106" i="132"/>
  <c r="J107" i="132"/>
  <c r="K107" i="132" s="1"/>
  <c r="M107" i="132"/>
  <c r="J108" i="132"/>
  <c r="K108" i="132" s="1"/>
  <c r="M108" i="132"/>
  <c r="J109" i="132"/>
  <c r="K109" i="132" s="1"/>
  <c r="M109" i="132"/>
  <c r="J50" i="132"/>
  <c r="K50" i="132" s="1"/>
  <c r="L50" i="132"/>
  <c r="M50" i="132"/>
  <c r="J51" i="132"/>
  <c r="K51" i="132" s="1"/>
  <c r="L51" i="132"/>
  <c r="M51" i="132"/>
  <c r="J52" i="132"/>
  <c r="K52" i="132" s="1"/>
  <c r="L52" i="132"/>
  <c r="M52" i="132"/>
  <c r="J53" i="132"/>
  <c r="K53" i="132" s="1"/>
  <c r="L53" i="132"/>
  <c r="M53" i="132"/>
  <c r="J54" i="132"/>
  <c r="K54" i="132" s="1"/>
  <c r="L54" i="132"/>
  <c r="M54" i="132"/>
  <c r="J55" i="132"/>
  <c r="K55" i="132" s="1"/>
  <c r="L55" i="132"/>
  <c r="M55" i="132"/>
  <c r="J56" i="132"/>
  <c r="K56" i="132" s="1"/>
  <c r="L56" i="132"/>
  <c r="M56" i="132"/>
  <c r="J57" i="132"/>
  <c r="K57" i="132" s="1"/>
  <c r="L57" i="132"/>
  <c r="M57" i="132"/>
  <c r="J58" i="132"/>
  <c r="K58" i="132" s="1"/>
  <c r="L58" i="132"/>
  <c r="M58" i="132"/>
  <c r="J59" i="132"/>
  <c r="K59" i="132" s="1"/>
  <c r="L59" i="132"/>
  <c r="M59" i="132"/>
  <c r="J60" i="132"/>
  <c r="K60" i="132" s="1"/>
  <c r="L60" i="132"/>
  <c r="M60" i="132"/>
  <c r="J61" i="132"/>
  <c r="K61" i="132" s="1"/>
  <c r="L61" i="132"/>
  <c r="M61" i="132"/>
  <c r="J62" i="132"/>
  <c r="K62" i="132" s="1"/>
  <c r="L62" i="132"/>
  <c r="M62" i="132"/>
  <c r="J63" i="132"/>
  <c r="K63" i="132" s="1"/>
  <c r="L63" i="132"/>
  <c r="M63" i="132"/>
  <c r="J64" i="132"/>
  <c r="K64" i="132" s="1"/>
  <c r="L64" i="132"/>
  <c r="M64" i="132"/>
  <c r="J65" i="132"/>
  <c r="K65" i="132" s="1"/>
  <c r="L65" i="132"/>
  <c r="M65" i="132"/>
  <c r="J66" i="132"/>
  <c r="K66" i="132" s="1"/>
  <c r="L66" i="132"/>
  <c r="M66" i="132"/>
  <c r="J67" i="132"/>
  <c r="K67" i="132" s="1"/>
  <c r="L67" i="132"/>
  <c r="M67" i="132"/>
  <c r="J68" i="132"/>
  <c r="K68" i="132" s="1"/>
  <c r="L68" i="132"/>
  <c r="M68" i="132"/>
  <c r="J69" i="132"/>
  <c r="K69" i="132" s="1"/>
  <c r="L69" i="132"/>
  <c r="M69" i="132"/>
  <c r="J70" i="132"/>
  <c r="K70" i="132" s="1"/>
  <c r="L70" i="132"/>
  <c r="M70" i="132"/>
  <c r="J71" i="132"/>
  <c r="K71" i="132" s="1"/>
  <c r="L71" i="132"/>
  <c r="M71" i="132"/>
  <c r="J72" i="132"/>
  <c r="K72" i="132" s="1"/>
  <c r="L72" i="132"/>
  <c r="M72" i="132"/>
  <c r="J73" i="132"/>
  <c r="K73" i="132" s="1"/>
  <c r="L73" i="132"/>
  <c r="M73" i="132"/>
  <c r="J74" i="132"/>
  <c r="K74" i="132" s="1"/>
  <c r="M74" i="132"/>
  <c r="J75" i="132"/>
  <c r="K75" i="132" s="1"/>
  <c r="L75" i="132"/>
  <c r="M75" i="132"/>
  <c r="J76" i="132"/>
  <c r="K76" i="132" s="1"/>
  <c r="L76" i="132"/>
  <c r="M76" i="132"/>
  <c r="J4" i="132"/>
  <c r="K4" i="132" s="1"/>
  <c r="L4" i="132"/>
  <c r="M4" i="132"/>
  <c r="J5" i="132"/>
  <c r="K5" i="132"/>
  <c r="L5" i="132"/>
  <c r="M5" i="132"/>
  <c r="J6" i="132"/>
  <c r="K6" i="132"/>
  <c r="L6" i="132"/>
  <c r="M6" i="132"/>
  <c r="J7" i="132"/>
  <c r="K7" i="132"/>
  <c r="L7" i="132"/>
  <c r="M7" i="132"/>
  <c r="J8" i="132"/>
  <c r="K8" i="132"/>
  <c r="L8" i="132"/>
  <c r="M8" i="132"/>
  <c r="J9" i="132"/>
  <c r="K9" i="132"/>
  <c r="L9" i="132"/>
  <c r="M9" i="132"/>
  <c r="J10" i="132"/>
  <c r="K10" i="132"/>
  <c r="L10" i="132"/>
  <c r="M10" i="132"/>
  <c r="J11" i="132"/>
  <c r="K11" i="132"/>
  <c r="L11" i="132"/>
  <c r="M11" i="132"/>
  <c r="J12" i="132"/>
  <c r="K12" i="132"/>
  <c r="L12" i="132"/>
  <c r="M12" i="132"/>
  <c r="J13" i="132"/>
  <c r="K13" i="132"/>
  <c r="L13" i="132"/>
  <c r="M13" i="132"/>
  <c r="J14" i="132"/>
  <c r="K14" i="132"/>
  <c r="L14" i="132"/>
  <c r="M14" i="132"/>
  <c r="J15" i="132"/>
  <c r="K15" i="132"/>
  <c r="L15" i="132"/>
  <c r="M15" i="132"/>
  <c r="J16" i="132"/>
  <c r="K16" i="132"/>
  <c r="L16" i="132"/>
  <c r="M16" i="132"/>
  <c r="J17" i="132"/>
  <c r="L17" i="132" s="1"/>
  <c r="K17" i="132"/>
  <c r="M17" i="132"/>
  <c r="J18" i="132"/>
  <c r="K18" i="132"/>
  <c r="L18" i="132"/>
  <c r="M18" i="132"/>
  <c r="J19" i="132"/>
  <c r="K19" i="132"/>
  <c r="L19" i="132"/>
  <c r="M19" i="132"/>
  <c r="J20" i="132"/>
  <c r="K20" i="132"/>
  <c r="L20" i="132"/>
  <c r="M20" i="132"/>
  <c r="J21" i="132"/>
  <c r="K21" i="132"/>
  <c r="L21" i="132"/>
  <c r="M21" i="132"/>
  <c r="J22" i="132"/>
  <c r="K22" i="132"/>
  <c r="L22" i="132"/>
  <c r="M22" i="132"/>
  <c r="J23" i="132"/>
  <c r="K23" i="132"/>
  <c r="L23" i="132"/>
  <c r="M23" i="132"/>
  <c r="J24" i="132"/>
  <c r="K24" i="132"/>
  <c r="L24" i="132"/>
  <c r="M24" i="132"/>
  <c r="J25" i="132"/>
  <c r="K25" i="132"/>
  <c r="L25" i="132"/>
  <c r="M25" i="132"/>
  <c r="J26" i="132"/>
  <c r="K26" i="132"/>
  <c r="L26" i="132"/>
  <c r="M26" i="132"/>
  <c r="J27" i="132"/>
  <c r="K27" i="132"/>
  <c r="L27" i="132"/>
  <c r="M27" i="132"/>
  <c r="J28" i="132"/>
  <c r="K28" i="132"/>
  <c r="L28" i="132"/>
  <c r="M28" i="132"/>
  <c r="J29" i="132"/>
  <c r="K29" i="132"/>
  <c r="L29" i="132"/>
  <c r="M29" i="132"/>
  <c r="J30" i="132"/>
  <c r="K30" i="132" s="1"/>
  <c r="L30" i="132"/>
  <c r="M30" i="132"/>
  <c r="J31" i="132"/>
  <c r="K31" i="132" s="1"/>
  <c r="L31" i="132"/>
  <c r="M31" i="132"/>
  <c r="J32" i="132"/>
  <c r="K32" i="132" s="1"/>
  <c r="M32" i="132"/>
  <c r="J33" i="132"/>
  <c r="K33" i="132" s="1"/>
  <c r="M33" i="132"/>
  <c r="J34" i="132"/>
  <c r="K34" i="132" s="1"/>
  <c r="M34" i="132"/>
  <c r="J35" i="132"/>
  <c r="K35" i="132" s="1"/>
  <c r="M35" i="132"/>
  <c r="J36" i="132"/>
  <c r="K36" i="132" s="1"/>
  <c r="M36" i="132"/>
  <c r="J37" i="132"/>
  <c r="K37" i="132" s="1"/>
  <c r="M37" i="132"/>
  <c r="J38" i="132"/>
  <c r="K38" i="132" s="1"/>
  <c r="M38" i="132"/>
  <c r="J39" i="132"/>
  <c r="K39" i="132" s="1"/>
  <c r="M39" i="132"/>
  <c r="J40" i="132"/>
  <c r="K40" i="132" s="1"/>
  <c r="M40" i="132"/>
  <c r="J41" i="132"/>
  <c r="K41" i="132" s="1"/>
  <c r="M41" i="132"/>
  <c r="J42" i="132"/>
  <c r="K42" i="132" s="1"/>
  <c r="M42" i="132"/>
  <c r="J43" i="132"/>
  <c r="K43" i="132" s="1"/>
  <c r="M43" i="132"/>
  <c r="J44" i="132"/>
  <c r="K44" i="132" s="1"/>
  <c r="M44" i="132"/>
  <c r="J4" i="131"/>
  <c r="K4" i="131"/>
  <c r="L4" i="131"/>
  <c r="M4" i="131"/>
  <c r="J5" i="131"/>
  <c r="K5" i="131"/>
  <c r="L5" i="131"/>
  <c r="M5" i="131"/>
  <c r="J6" i="131"/>
  <c r="K6" i="131"/>
  <c r="L6" i="131"/>
  <c r="M6" i="131"/>
  <c r="J7" i="131"/>
  <c r="K7" i="131"/>
  <c r="L7" i="131"/>
  <c r="M7" i="131"/>
  <c r="J8" i="131"/>
  <c r="K8" i="131"/>
  <c r="L8" i="131"/>
  <c r="M8" i="131"/>
  <c r="J9" i="131"/>
  <c r="K9" i="131"/>
  <c r="L9" i="131"/>
  <c r="M9" i="131"/>
  <c r="J10" i="131"/>
  <c r="K10" i="131"/>
  <c r="L10" i="131"/>
  <c r="M10" i="131"/>
  <c r="J11" i="131"/>
  <c r="K11" i="131"/>
  <c r="L11" i="131"/>
  <c r="M11" i="131"/>
  <c r="J12" i="131"/>
  <c r="K12" i="131"/>
  <c r="L12" i="131"/>
  <c r="M12" i="131"/>
  <c r="J13" i="131"/>
  <c r="K13" i="131"/>
  <c r="L13" i="131"/>
  <c r="M13" i="131"/>
  <c r="J14" i="131"/>
  <c r="K14" i="131"/>
  <c r="L14" i="131"/>
  <c r="M14" i="131"/>
  <c r="J15" i="131"/>
  <c r="K15" i="131"/>
  <c r="L15" i="131"/>
  <c r="M15" i="131"/>
  <c r="J16" i="131"/>
  <c r="K16" i="131"/>
  <c r="L16" i="131"/>
  <c r="M16" i="131"/>
  <c r="J17" i="131"/>
  <c r="K17" i="131"/>
  <c r="L17" i="131"/>
  <c r="M17" i="131"/>
  <c r="J18" i="131"/>
  <c r="K18" i="131"/>
  <c r="L18" i="131"/>
  <c r="M18" i="131"/>
  <c r="J19" i="131"/>
  <c r="K19" i="131"/>
  <c r="L19" i="131"/>
  <c r="M19" i="131"/>
  <c r="J20" i="131"/>
  <c r="K20" i="131"/>
  <c r="L20" i="131"/>
  <c r="M20" i="131"/>
  <c r="J21" i="131"/>
  <c r="K21" i="131"/>
  <c r="L21" i="131"/>
  <c r="M21" i="131"/>
  <c r="J22" i="131"/>
  <c r="K22" i="131"/>
  <c r="L22" i="131"/>
  <c r="M22" i="131"/>
  <c r="J23" i="131"/>
  <c r="K23" i="131"/>
  <c r="L23" i="131"/>
  <c r="M23" i="131"/>
  <c r="J24" i="131"/>
  <c r="K24" i="131"/>
  <c r="L24" i="131"/>
  <c r="M24" i="131"/>
  <c r="J25" i="131"/>
  <c r="K25" i="131"/>
  <c r="L25" i="131"/>
  <c r="M25" i="131"/>
  <c r="J26" i="131"/>
  <c r="K26" i="131"/>
  <c r="L26" i="131"/>
  <c r="M26" i="131"/>
  <c r="J27" i="131"/>
  <c r="K27" i="131"/>
  <c r="L27" i="131"/>
  <c r="M27" i="131"/>
  <c r="J28" i="131"/>
  <c r="K28" i="131"/>
  <c r="L28" i="131"/>
  <c r="M28" i="131"/>
  <c r="J29" i="131"/>
  <c r="K29" i="131"/>
  <c r="L29" i="131"/>
  <c r="M29" i="131"/>
  <c r="J30" i="131"/>
  <c r="K30" i="131"/>
  <c r="L30" i="131"/>
  <c r="M30" i="131"/>
  <c r="J36" i="130"/>
  <c r="K36" i="130" s="1"/>
  <c r="L36" i="130"/>
  <c r="M36" i="130"/>
  <c r="J37" i="130"/>
  <c r="K37" i="130"/>
  <c r="L37" i="130"/>
  <c r="M37" i="130"/>
  <c r="J38" i="130"/>
  <c r="K38" i="130"/>
  <c r="L38" i="130"/>
  <c r="M38" i="130"/>
  <c r="J39" i="130"/>
  <c r="K39" i="130"/>
  <c r="L39" i="130"/>
  <c r="M39" i="130"/>
  <c r="J40" i="130"/>
  <c r="K40" i="130" s="1"/>
  <c r="L40" i="130"/>
  <c r="M40" i="130"/>
  <c r="J41" i="130"/>
  <c r="K41" i="130" s="1"/>
  <c r="L41" i="130"/>
  <c r="M41" i="130"/>
  <c r="J42" i="130"/>
  <c r="K42" i="130" s="1"/>
  <c r="L42" i="130"/>
  <c r="M42" i="130"/>
  <c r="J43" i="130"/>
  <c r="K43" i="130" s="1"/>
  <c r="L43" i="130"/>
  <c r="M43" i="130"/>
  <c r="J44" i="130"/>
  <c r="K44" i="130" s="1"/>
  <c r="L44" i="130"/>
  <c r="M44" i="130"/>
  <c r="J45" i="130"/>
  <c r="K45" i="130" s="1"/>
  <c r="L45" i="130"/>
  <c r="M45" i="130"/>
  <c r="J46" i="130"/>
  <c r="K46" i="130" s="1"/>
  <c r="L46" i="130"/>
  <c r="M46" i="130"/>
  <c r="J47" i="130"/>
  <c r="K47" i="130" s="1"/>
  <c r="L47" i="130"/>
  <c r="M47" i="130"/>
  <c r="J48" i="130"/>
  <c r="K48" i="130" s="1"/>
  <c r="L48" i="130"/>
  <c r="M48" i="130"/>
  <c r="J49" i="130"/>
  <c r="K49" i="130" s="1"/>
  <c r="L49" i="130"/>
  <c r="M49" i="130"/>
  <c r="J50" i="130"/>
  <c r="K50" i="130" s="1"/>
  <c r="L50" i="130"/>
  <c r="M50" i="130"/>
  <c r="J51" i="130"/>
  <c r="K51" i="130" s="1"/>
  <c r="L51" i="130"/>
  <c r="M51" i="130"/>
  <c r="J52" i="130"/>
  <c r="K52" i="130" s="1"/>
  <c r="L52" i="130"/>
  <c r="M52" i="130"/>
  <c r="J53" i="130"/>
  <c r="K53" i="130" s="1"/>
  <c r="L53" i="130"/>
  <c r="M53" i="130"/>
  <c r="J54" i="130"/>
  <c r="K54" i="130" s="1"/>
  <c r="L54" i="130"/>
  <c r="M54" i="130"/>
  <c r="J55" i="130"/>
  <c r="K55" i="130" s="1"/>
  <c r="L55" i="130"/>
  <c r="M55" i="130"/>
  <c r="J56" i="130"/>
  <c r="K56" i="130" s="1"/>
  <c r="L56" i="130"/>
  <c r="M56" i="130"/>
  <c r="J57" i="130"/>
  <c r="K57" i="130" s="1"/>
  <c r="L57" i="130"/>
  <c r="M57" i="130"/>
  <c r="J58" i="130"/>
  <c r="K58" i="130" s="1"/>
  <c r="L58" i="130"/>
  <c r="M58" i="130"/>
  <c r="J59" i="130"/>
  <c r="K59" i="130" s="1"/>
  <c r="L59" i="130"/>
  <c r="M59" i="130"/>
  <c r="J60" i="130"/>
  <c r="K60" i="130" s="1"/>
  <c r="L60" i="130"/>
  <c r="M60" i="130"/>
  <c r="J61" i="130"/>
  <c r="K61" i="130" s="1"/>
  <c r="L61" i="130"/>
  <c r="M61" i="130"/>
  <c r="J62" i="130"/>
  <c r="K62" i="130" s="1"/>
  <c r="L62" i="130"/>
  <c r="M62" i="130"/>
  <c r="J4" i="130"/>
  <c r="K4" i="130" s="1"/>
  <c r="M4" i="130"/>
  <c r="J5" i="130"/>
  <c r="K5" i="130" s="1"/>
  <c r="M5" i="130"/>
  <c r="J6" i="130"/>
  <c r="K6" i="130" s="1"/>
  <c r="M6" i="130"/>
  <c r="J7" i="130"/>
  <c r="K7" i="130" s="1"/>
  <c r="M7" i="130"/>
  <c r="J8" i="130"/>
  <c r="K8" i="130" s="1"/>
  <c r="M8" i="130"/>
  <c r="J9" i="130"/>
  <c r="K9" i="130" s="1"/>
  <c r="M9" i="130"/>
  <c r="J10" i="130"/>
  <c r="K10" i="130" s="1"/>
  <c r="M10" i="130"/>
  <c r="J11" i="130"/>
  <c r="K11" i="130" s="1"/>
  <c r="M11" i="130"/>
  <c r="J12" i="130"/>
  <c r="K12" i="130" s="1"/>
  <c r="M12" i="130"/>
  <c r="J13" i="130"/>
  <c r="K13" i="130" s="1"/>
  <c r="M13" i="130"/>
  <c r="J14" i="130"/>
  <c r="K14" i="130" s="1"/>
  <c r="M14" i="130"/>
  <c r="J15" i="130"/>
  <c r="K15" i="130" s="1"/>
  <c r="M15" i="130"/>
  <c r="J16" i="130"/>
  <c r="K16" i="130" s="1"/>
  <c r="M16" i="130"/>
  <c r="J17" i="130"/>
  <c r="K17" i="130" s="1"/>
  <c r="M17" i="130"/>
  <c r="J18" i="130"/>
  <c r="K18" i="130" s="1"/>
  <c r="M18" i="130"/>
  <c r="J19" i="130"/>
  <c r="K19" i="130" s="1"/>
  <c r="M19" i="130"/>
  <c r="J20" i="130"/>
  <c r="K20" i="130" s="1"/>
  <c r="M20" i="130"/>
  <c r="J21" i="130"/>
  <c r="K21" i="130" s="1"/>
  <c r="M21" i="130"/>
  <c r="J22" i="130"/>
  <c r="K22" i="130" s="1"/>
  <c r="M22" i="130"/>
  <c r="J23" i="130"/>
  <c r="K23" i="130" s="1"/>
  <c r="M23" i="130"/>
  <c r="J24" i="130"/>
  <c r="K24" i="130" s="1"/>
  <c r="M24" i="130"/>
  <c r="J25" i="130"/>
  <c r="K25" i="130" s="1"/>
  <c r="M25" i="130"/>
  <c r="J26" i="130"/>
  <c r="K26" i="130" s="1"/>
  <c r="M26" i="130"/>
  <c r="J27" i="130"/>
  <c r="K27" i="130" s="1"/>
  <c r="M27" i="130"/>
  <c r="J28" i="130"/>
  <c r="K28" i="130" s="1"/>
  <c r="M28" i="130"/>
  <c r="J29" i="130"/>
  <c r="K29" i="130" s="1"/>
  <c r="M29" i="130"/>
  <c r="J30" i="130"/>
  <c r="K30" i="130" s="1"/>
  <c r="M30" i="130"/>
  <c r="J4" i="110"/>
  <c r="K4" i="110" s="1"/>
  <c r="M4" i="110"/>
  <c r="J5" i="110"/>
  <c r="K5" i="110" s="1"/>
  <c r="M5" i="110"/>
  <c r="J6" i="110"/>
  <c r="K6" i="110" s="1"/>
  <c r="M6" i="110"/>
  <c r="J7" i="110"/>
  <c r="K7" i="110" s="1"/>
  <c r="M7" i="110"/>
  <c r="J8" i="110"/>
  <c r="K8" i="110" s="1"/>
  <c r="M8" i="110"/>
  <c r="J9" i="110"/>
  <c r="K9" i="110" s="1"/>
  <c r="M9" i="110"/>
  <c r="J10" i="110"/>
  <c r="K10" i="110" s="1"/>
  <c r="M10" i="110"/>
  <c r="J11" i="110"/>
  <c r="K11" i="110" s="1"/>
  <c r="M11" i="110"/>
  <c r="J12" i="110"/>
  <c r="K12" i="110" s="1"/>
  <c r="M12" i="110"/>
  <c r="J13" i="110"/>
  <c r="K13" i="110" s="1"/>
  <c r="M13" i="110"/>
  <c r="J14" i="110"/>
  <c r="K14" i="110" s="1"/>
  <c r="M14" i="110"/>
  <c r="J15" i="110"/>
  <c r="K15" i="110" s="1"/>
  <c r="M15" i="110"/>
  <c r="J16" i="110"/>
  <c r="K16" i="110" s="1"/>
  <c r="M16" i="110"/>
  <c r="J17" i="110"/>
  <c r="K17" i="110" s="1"/>
  <c r="M17" i="110"/>
  <c r="J18" i="110"/>
  <c r="K18" i="110" s="1"/>
  <c r="M18" i="110"/>
  <c r="J19" i="110"/>
  <c r="K19" i="110" s="1"/>
  <c r="M19" i="110"/>
  <c r="J20" i="110"/>
  <c r="K20" i="110" s="1"/>
  <c r="M20" i="110"/>
  <c r="J21" i="110"/>
  <c r="K21" i="110" s="1"/>
  <c r="M21" i="110"/>
  <c r="J22" i="110"/>
  <c r="K22" i="110" s="1"/>
  <c r="M22" i="110"/>
  <c r="J23" i="110"/>
  <c r="K23" i="110" s="1"/>
  <c r="M23" i="110"/>
  <c r="J24" i="110"/>
  <c r="K24" i="110" s="1"/>
  <c r="M24" i="110"/>
  <c r="J25" i="110"/>
  <c r="K25" i="110" s="1"/>
  <c r="M25" i="110"/>
  <c r="J26" i="110"/>
  <c r="K26" i="110" s="1"/>
  <c r="M26" i="110"/>
  <c r="J27" i="110"/>
  <c r="K27" i="110" s="1"/>
  <c r="M27" i="110"/>
  <c r="J28" i="110"/>
  <c r="K28" i="110" s="1"/>
  <c r="M28" i="110"/>
  <c r="J29" i="110"/>
  <c r="K29" i="110" s="1"/>
  <c r="M29" i="110"/>
  <c r="J30" i="110"/>
  <c r="K30" i="110" s="1"/>
  <c r="M30" i="110"/>
  <c r="P6" i="110"/>
  <c r="P3" i="110"/>
  <c r="Q3" i="110" s="1"/>
  <c r="O25" i="124"/>
  <c r="O30" i="124"/>
  <c r="O31" i="124"/>
  <c r="M25" i="124"/>
  <c r="M26" i="124"/>
  <c r="M27" i="124"/>
  <c r="M28" i="124"/>
  <c r="M29" i="124"/>
  <c r="I25" i="124"/>
  <c r="G25" i="124"/>
  <c r="G26" i="124"/>
  <c r="O26" i="124" s="1"/>
  <c r="G27" i="124"/>
  <c r="I27" i="124" s="1"/>
  <c r="G28" i="124"/>
  <c r="O28" i="124" s="1"/>
  <c r="G29" i="124"/>
  <c r="O29" i="124" s="1"/>
  <c r="F25" i="124"/>
  <c r="D25" i="124"/>
  <c r="D26" i="124"/>
  <c r="D27" i="124"/>
  <c r="D28" i="124"/>
  <c r="D29" i="124"/>
  <c r="D30" i="124"/>
  <c r="D31" i="124"/>
  <c r="O24" i="124"/>
  <c r="M24" i="124"/>
  <c r="I24" i="124"/>
  <c r="G24" i="124"/>
  <c r="F24" i="124"/>
  <c r="D24" i="124"/>
  <c r="O3" i="110"/>
  <c r="P51" i="132"/>
  <c r="G4" i="132"/>
  <c r="H4" i="132" s="1"/>
  <c r="G5" i="132"/>
  <c r="H5" i="132"/>
  <c r="G6" i="132"/>
  <c r="H6" i="132" s="1"/>
  <c r="G7" i="132"/>
  <c r="H7" i="132"/>
  <c r="G8" i="132"/>
  <c r="H8" i="132" s="1"/>
  <c r="G9" i="132"/>
  <c r="H9" i="132"/>
  <c r="G10" i="132"/>
  <c r="H10" i="132" s="1"/>
  <c r="G11" i="132"/>
  <c r="H11" i="132"/>
  <c r="G12" i="132"/>
  <c r="H12" i="132" s="1"/>
  <c r="G13" i="132"/>
  <c r="H13" i="132"/>
  <c r="G14" i="132"/>
  <c r="H14" i="132" s="1"/>
  <c r="G15" i="132"/>
  <c r="H15" i="132"/>
  <c r="G16" i="132"/>
  <c r="H16" i="132" s="1"/>
  <c r="G17" i="132"/>
  <c r="H17" i="132"/>
  <c r="G18" i="132"/>
  <c r="H18" i="132" s="1"/>
  <c r="G19" i="132"/>
  <c r="H19" i="132"/>
  <c r="G20" i="132"/>
  <c r="H20" i="132" s="1"/>
  <c r="G21" i="132"/>
  <c r="H21" i="132"/>
  <c r="G22" i="132"/>
  <c r="H22" i="132" s="1"/>
  <c r="G23" i="132"/>
  <c r="H23" i="132"/>
  <c r="G24" i="132"/>
  <c r="H24" i="132" s="1"/>
  <c r="G25" i="132"/>
  <c r="H25" i="132"/>
  <c r="G26" i="132"/>
  <c r="H26" i="132" s="1"/>
  <c r="G27" i="132"/>
  <c r="H27" i="132"/>
  <c r="G28" i="132"/>
  <c r="H28" i="132" s="1"/>
  <c r="G29" i="132"/>
  <c r="H29" i="132"/>
  <c r="G30" i="132"/>
  <c r="H30" i="132" s="1"/>
  <c r="G31" i="132"/>
  <c r="H31" i="132"/>
  <c r="G32" i="132"/>
  <c r="H32" i="132" s="1"/>
  <c r="G33" i="132"/>
  <c r="H33" i="132"/>
  <c r="G34" i="132"/>
  <c r="H34" i="132" s="1"/>
  <c r="G35" i="132"/>
  <c r="H35" i="132"/>
  <c r="G36" i="132"/>
  <c r="H36" i="132" s="1"/>
  <c r="G37" i="132"/>
  <c r="H37" i="132"/>
  <c r="G38" i="132"/>
  <c r="H38" i="132" s="1"/>
  <c r="G39" i="132"/>
  <c r="H39" i="132"/>
  <c r="G40" i="132"/>
  <c r="H40" i="132" s="1"/>
  <c r="G41" i="132"/>
  <c r="H41" i="132"/>
  <c r="G42" i="132"/>
  <c r="H42" i="132" s="1"/>
  <c r="G43" i="132"/>
  <c r="H43" i="132"/>
  <c r="G44" i="132"/>
  <c r="H44" i="132" s="1"/>
  <c r="F110" i="132"/>
  <c r="E110" i="132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G101" i="132"/>
  <c r="H101" i="132" s="1"/>
  <c r="G100" i="132"/>
  <c r="H100" i="132" s="1"/>
  <c r="G99" i="132"/>
  <c r="H99" i="132" s="1"/>
  <c r="G98" i="132"/>
  <c r="G97" i="132"/>
  <c r="H97" i="132" s="1"/>
  <c r="G96" i="132"/>
  <c r="H96" i="132" s="1"/>
  <c r="G95" i="132"/>
  <c r="H95" i="132" s="1"/>
  <c r="G94" i="132"/>
  <c r="G93" i="132"/>
  <c r="H93" i="132" s="1"/>
  <c r="G92" i="132"/>
  <c r="H92" i="132" s="1"/>
  <c r="G91" i="132"/>
  <c r="H91" i="132" s="1"/>
  <c r="G90" i="132"/>
  <c r="G89" i="132"/>
  <c r="H89" i="132" s="1"/>
  <c r="G88" i="132"/>
  <c r="H88" i="132" s="1"/>
  <c r="G87" i="132"/>
  <c r="H87" i="132" s="1"/>
  <c r="G86" i="132"/>
  <c r="G85" i="132"/>
  <c r="H85" i="132" s="1"/>
  <c r="G84" i="132"/>
  <c r="H84" i="132" s="1"/>
  <c r="G83" i="132"/>
  <c r="H83" i="132" s="1"/>
  <c r="G82" i="132"/>
  <c r="F77" i="132"/>
  <c r="E77" i="132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G62" i="132"/>
  <c r="H62" i="132" s="1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F45" i="132"/>
  <c r="E45" i="132"/>
  <c r="G3" i="132"/>
  <c r="J3" i="132" s="1"/>
  <c r="I124" i="128"/>
  <c r="K124" i="128" s="1"/>
  <c r="I123" i="128"/>
  <c r="K123" i="128" s="1"/>
  <c r="G124" i="128"/>
  <c r="G123" i="128"/>
  <c r="E124" i="128"/>
  <c r="E123" i="128"/>
  <c r="I139" i="128"/>
  <c r="G139" i="128"/>
  <c r="E139" i="128"/>
  <c r="I138" i="128"/>
  <c r="G138" i="128"/>
  <c r="E138" i="128"/>
  <c r="I137" i="128"/>
  <c r="G137" i="128"/>
  <c r="K137" i="128" s="1"/>
  <c r="E137" i="128"/>
  <c r="I136" i="128"/>
  <c r="G136" i="128"/>
  <c r="E136" i="128"/>
  <c r="I132" i="128"/>
  <c r="G132" i="128"/>
  <c r="E132" i="128"/>
  <c r="I131" i="128"/>
  <c r="G131" i="128"/>
  <c r="E131" i="128"/>
  <c r="I130" i="128"/>
  <c r="G130" i="128"/>
  <c r="K130" i="128" s="1"/>
  <c r="E130" i="128"/>
  <c r="I129" i="128"/>
  <c r="G129" i="128"/>
  <c r="E129" i="128"/>
  <c r="I122" i="128"/>
  <c r="G122" i="128"/>
  <c r="E122" i="128"/>
  <c r="I121" i="128"/>
  <c r="G121" i="128"/>
  <c r="E121" i="128"/>
  <c r="I120" i="128"/>
  <c r="G120" i="128"/>
  <c r="K120" i="128" s="1"/>
  <c r="E120" i="128"/>
  <c r="I119" i="128"/>
  <c r="G119" i="128"/>
  <c r="E119" i="128"/>
  <c r="F31" i="131"/>
  <c r="E31" i="13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H24" i="131"/>
  <c r="G24" i="131"/>
  <c r="G23" i="131"/>
  <c r="G22" i="131"/>
  <c r="H22" i="131" s="1"/>
  <c r="G21" i="131"/>
  <c r="H21" i="131" s="1"/>
  <c r="G20" i="131"/>
  <c r="H20" i="131" s="1"/>
  <c r="G19" i="131"/>
  <c r="G18" i="131"/>
  <c r="H18" i="131" s="1"/>
  <c r="G17" i="131"/>
  <c r="H17" i="131" s="1"/>
  <c r="G16" i="131"/>
  <c r="H16" i="131" s="1"/>
  <c r="G15" i="131"/>
  <c r="G14" i="131"/>
  <c r="H14" i="131" s="1"/>
  <c r="G13" i="131"/>
  <c r="H13" i="131" s="1"/>
  <c r="G12" i="131"/>
  <c r="H12" i="131" s="1"/>
  <c r="G11" i="131"/>
  <c r="G10" i="131"/>
  <c r="H10" i="131" s="1"/>
  <c r="G9" i="131"/>
  <c r="H9" i="131" s="1"/>
  <c r="G8" i="131"/>
  <c r="H8" i="131" s="1"/>
  <c r="G7" i="131"/>
  <c r="G6" i="131"/>
  <c r="H6" i="131" s="1"/>
  <c r="G5" i="131"/>
  <c r="H5" i="131" s="1"/>
  <c r="G4" i="131"/>
  <c r="H4" i="131" s="1"/>
  <c r="G3" i="131"/>
  <c r="K93" i="128"/>
  <c r="I93" i="128"/>
  <c r="G93" i="128"/>
  <c r="E93" i="128"/>
  <c r="K92" i="128"/>
  <c r="I92" i="128"/>
  <c r="G92" i="128"/>
  <c r="E92" i="128"/>
  <c r="K91" i="128"/>
  <c r="I91" i="128"/>
  <c r="G91" i="128"/>
  <c r="E91" i="128"/>
  <c r="K90" i="128"/>
  <c r="I90" i="128"/>
  <c r="G90" i="128"/>
  <c r="E90" i="128"/>
  <c r="K87" i="128"/>
  <c r="I87" i="128"/>
  <c r="G87" i="128"/>
  <c r="E87" i="128"/>
  <c r="K86" i="128"/>
  <c r="I86" i="128"/>
  <c r="G86" i="128"/>
  <c r="E86" i="128"/>
  <c r="K85" i="128"/>
  <c r="I85" i="128"/>
  <c r="G85" i="128"/>
  <c r="E85" i="128"/>
  <c r="K84" i="128"/>
  <c r="I84" i="128"/>
  <c r="G84" i="128"/>
  <c r="E84" i="128"/>
  <c r="E96" i="130"/>
  <c r="F96" i="130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J88" i="130" s="1"/>
  <c r="K88" i="130" s="1"/>
  <c r="G87" i="130"/>
  <c r="H87" i="130" s="1"/>
  <c r="G86" i="130"/>
  <c r="H86" i="130" s="1"/>
  <c r="G85" i="130"/>
  <c r="H85" i="130" s="1"/>
  <c r="G84" i="130"/>
  <c r="J84" i="130" s="1"/>
  <c r="K84" i="130" s="1"/>
  <c r="G83" i="130"/>
  <c r="H83" i="130" s="1"/>
  <c r="G82" i="130"/>
  <c r="H82" i="130" s="1"/>
  <c r="G81" i="130"/>
  <c r="H81" i="130" s="1"/>
  <c r="G80" i="130"/>
  <c r="J80" i="130" s="1"/>
  <c r="K80" i="130" s="1"/>
  <c r="G79" i="130"/>
  <c r="H79" i="130" s="1"/>
  <c r="G78" i="130"/>
  <c r="H78" i="130" s="1"/>
  <c r="G77" i="130"/>
  <c r="H77" i="130" s="1"/>
  <c r="G76" i="130"/>
  <c r="J76" i="130" s="1"/>
  <c r="K76" i="130" s="1"/>
  <c r="G75" i="130"/>
  <c r="H75" i="130" s="1"/>
  <c r="G74" i="130"/>
  <c r="H74" i="130" s="1"/>
  <c r="G73" i="130"/>
  <c r="J73" i="130" s="1"/>
  <c r="K73" i="130" s="1"/>
  <c r="G72" i="130"/>
  <c r="J72" i="130" s="1"/>
  <c r="K72" i="130" s="1"/>
  <c r="G71" i="130"/>
  <c r="H71" i="130" s="1"/>
  <c r="G70" i="130"/>
  <c r="H70" i="130" s="1"/>
  <c r="G69" i="130"/>
  <c r="H69" i="130" s="1"/>
  <c r="G68" i="130"/>
  <c r="I65" i="128"/>
  <c r="G65" i="128"/>
  <c r="K65" i="128" s="1"/>
  <c r="E65" i="128"/>
  <c r="I64" i="128"/>
  <c r="G64" i="128"/>
  <c r="E64" i="128"/>
  <c r="I63" i="128"/>
  <c r="G63" i="128"/>
  <c r="E63" i="128"/>
  <c r="I62" i="128"/>
  <c r="G62" i="128"/>
  <c r="E62" i="128"/>
  <c r="I58" i="128"/>
  <c r="G58" i="128"/>
  <c r="K58" i="128" s="1"/>
  <c r="E58" i="128"/>
  <c r="I57" i="128"/>
  <c r="G57" i="128"/>
  <c r="E57" i="128"/>
  <c r="I56" i="128"/>
  <c r="G56" i="128"/>
  <c r="E56" i="128"/>
  <c r="I55" i="128"/>
  <c r="G55" i="128"/>
  <c r="E55" i="128"/>
  <c r="F63" i="130"/>
  <c r="E63" i="130"/>
  <c r="G62" i="130"/>
  <c r="H62" i="130" s="1"/>
  <c r="G61" i="130"/>
  <c r="H61" i="130" s="1"/>
  <c r="G60" i="130"/>
  <c r="H60" i="130" s="1"/>
  <c r="G59" i="130"/>
  <c r="H59" i="130" s="1"/>
  <c r="G58" i="130"/>
  <c r="H58" i="130" s="1"/>
  <c r="G57" i="130"/>
  <c r="H57" i="130" s="1"/>
  <c r="H56" i="130"/>
  <c r="G56" i="130"/>
  <c r="G55" i="130"/>
  <c r="G54" i="130"/>
  <c r="H54" i="130" s="1"/>
  <c r="G53" i="130"/>
  <c r="H53" i="130" s="1"/>
  <c r="G52" i="130"/>
  <c r="H52" i="130" s="1"/>
  <c r="G51" i="130"/>
  <c r="H50" i="130"/>
  <c r="G50" i="130"/>
  <c r="G49" i="130"/>
  <c r="H49" i="130" s="1"/>
  <c r="G48" i="130"/>
  <c r="H48" i="130" s="1"/>
  <c r="G47" i="130"/>
  <c r="G46" i="130"/>
  <c r="H46" i="130" s="1"/>
  <c r="G45" i="130"/>
  <c r="H45" i="130" s="1"/>
  <c r="G44" i="130"/>
  <c r="H44" i="130" s="1"/>
  <c r="G43" i="130"/>
  <c r="H42" i="130"/>
  <c r="G42" i="130"/>
  <c r="G41" i="130"/>
  <c r="H41" i="130" s="1"/>
  <c r="G40" i="130"/>
  <c r="H40" i="130" s="1"/>
  <c r="G39" i="130"/>
  <c r="G38" i="130"/>
  <c r="H38" i="130" s="1"/>
  <c r="G37" i="130"/>
  <c r="H37" i="130" s="1"/>
  <c r="G36" i="130"/>
  <c r="H36" i="130" s="1"/>
  <c r="G35" i="130"/>
  <c r="G3" i="130"/>
  <c r="G4" i="130"/>
  <c r="G5" i="130"/>
  <c r="G6" i="130"/>
  <c r="H6" i="130" s="1"/>
  <c r="G7" i="130"/>
  <c r="G8" i="130"/>
  <c r="G9" i="130"/>
  <c r="G10" i="130"/>
  <c r="H10" i="130" s="1"/>
  <c r="G11" i="130"/>
  <c r="G12" i="130"/>
  <c r="G13" i="130"/>
  <c r="H13" i="130" s="1"/>
  <c r="G14" i="130"/>
  <c r="H14" i="130" s="1"/>
  <c r="G15" i="130"/>
  <c r="G16" i="130"/>
  <c r="G17" i="130"/>
  <c r="H17" i="130" s="1"/>
  <c r="G18" i="130"/>
  <c r="H18" i="130" s="1"/>
  <c r="G19" i="130"/>
  <c r="G20" i="130"/>
  <c r="G21" i="130"/>
  <c r="H21" i="130" s="1"/>
  <c r="G22" i="130"/>
  <c r="H22" i="130" s="1"/>
  <c r="G23" i="130"/>
  <c r="G24" i="130"/>
  <c r="G25" i="130"/>
  <c r="H25" i="130" s="1"/>
  <c r="G26" i="130"/>
  <c r="H26" i="130" s="1"/>
  <c r="G27" i="130"/>
  <c r="G28" i="130"/>
  <c r="G29" i="130"/>
  <c r="H29" i="130" s="1"/>
  <c r="G30" i="130"/>
  <c r="H30" i="130" s="1"/>
  <c r="H4" i="130"/>
  <c r="F31" i="130"/>
  <c r="E31" i="130"/>
  <c r="H28" i="130"/>
  <c r="H27" i="130"/>
  <c r="H24" i="130"/>
  <c r="H20" i="130"/>
  <c r="H16" i="130"/>
  <c r="H12" i="130"/>
  <c r="H11" i="130"/>
  <c r="H9" i="130"/>
  <c r="H8" i="130"/>
  <c r="H7" i="130"/>
  <c r="I51" i="128"/>
  <c r="G51" i="128"/>
  <c r="K51" i="128" s="1"/>
  <c r="E51" i="128"/>
  <c r="I50" i="128"/>
  <c r="G50" i="128"/>
  <c r="E50" i="128"/>
  <c r="I49" i="128"/>
  <c r="G49" i="128"/>
  <c r="E49" i="128"/>
  <c r="I48" i="128"/>
  <c r="G48" i="128"/>
  <c r="K48" i="128" s="1"/>
  <c r="E48" i="128"/>
  <c r="H6" i="110"/>
  <c r="H10" i="110"/>
  <c r="H14" i="110"/>
  <c r="H18" i="110"/>
  <c r="H22" i="110"/>
  <c r="H26" i="110"/>
  <c r="H30" i="110"/>
  <c r="G4" i="110"/>
  <c r="H4" i="110" s="1"/>
  <c r="G5" i="110"/>
  <c r="H5" i="110" s="1"/>
  <c r="G6" i="110"/>
  <c r="G7" i="110"/>
  <c r="H7" i="110" s="1"/>
  <c r="G8" i="110"/>
  <c r="H8" i="110" s="1"/>
  <c r="G9" i="110"/>
  <c r="H9" i="110" s="1"/>
  <c r="G10" i="110"/>
  <c r="G11" i="110"/>
  <c r="H11" i="110" s="1"/>
  <c r="G12" i="110"/>
  <c r="H12" i="110" s="1"/>
  <c r="G13" i="110"/>
  <c r="H13" i="110" s="1"/>
  <c r="G14" i="110"/>
  <c r="G15" i="110"/>
  <c r="H15" i="110" s="1"/>
  <c r="G16" i="110"/>
  <c r="H16" i="110" s="1"/>
  <c r="G17" i="110"/>
  <c r="H17" i="110" s="1"/>
  <c r="G18" i="110"/>
  <c r="G19" i="110"/>
  <c r="H19" i="110" s="1"/>
  <c r="G20" i="110"/>
  <c r="H20" i="110" s="1"/>
  <c r="G21" i="110"/>
  <c r="H21" i="110" s="1"/>
  <c r="G22" i="110"/>
  <c r="G23" i="110"/>
  <c r="H23" i="110" s="1"/>
  <c r="G24" i="110"/>
  <c r="H24" i="110" s="1"/>
  <c r="G25" i="110"/>
  <c r="H25" i="110" s="1"/>
  <c r="G26" i="110"/>
  <c r="G27" i="110"/>
  <c r="H27" i="110" s="1"/>
  <c r="G28" i="110"/>
  <c r="H28" i="110" s="1"/>
  <c r="G29" i="110"/>
  <c r="H29" i="110" s="1"/>
  <c r="G30" i="110"/>
  <c r="L5" i="128"/>
  <c r="K13" i="128"/>
  <c r="I13" i="128"/>
  <c r="G13" i="128"/>
  <c r="E13" i="128"/>
  <c r="K12" i="128"/>
  <c r="I12" i="128"/>
  <c r="G12" i="128"/>
  <c r="E12" i="128"/>
  <c r="K11" i="128"/>
  <c r="I11" i="128"/>
  <c r="G11" i="128"/>
  <c r="E11" i="128"/>
  <c r="K10" i="128"/>
  <c r="I10" i="128"/>
  <c r="G10" i="128"/>
  <c r="E10" i="128"/>
  <c r="K7" i="128"/>
  <c r="K6" i="128"/>
  <c r="K5" i="128"/>
  <c r="K4" i="128"/>
  <c r="I7" i="128"/>
  <c r="I6" i="128"/>
  <c r="I5" i="128"/>
  <c r="I4" i="128"/>
  <c r="G7" i="128"/>
  <c r="L7" i="128" s="1"/>
  <c r="G6" i="128"/>
  <c r="L6" i="128" s="1"/>
  <c r="G5" i="128"/>
  <c r="G4" i="128"/>
  <c r="L4" i="128" s="1"/>
  <c r="E5" i="128"/>
  <c r="E6" i="128"/>
  <c r="E7" i="128"/>
  <c r="E4" i="128"/>
  <c r="AG90" i="73"/>
  <c r="AF89" i="73"/>
  <c r="AF88" i="73"/>
  <c r="AF87" i="73"/>
  <c r="AF86" i="73"/>
  <c r="AF85" i="73"/>
  <c r="AF84" i="73"/>
  <c r="AG64" i="73"/>
  <c r="AF63" i="73"/>
  <c r="AF62" i="73"/>
  <c r="AF61" i="73"/>
  <c r="AF60" i="73"/>
  <c r="AG15" i="73"/>
  <c r="AG41" i="73"/>
  <c r="AF38" i="73"/>
  <c r="AF39" i="73"/>
  <c r="AF40" i="73"/>
  <c r="AF37" i="73"/>
  <c r="AF14" i="73"/>
  <c r="AF13" i="73"/>
  <c r="H13" i="129"/>
  <c r="J92" i="130" l="1"/>
  <c r="K92" i="130" s="1"/>
  <c r="H73" i="130"/>
  <c r="G96" i="130"/>
  <c r="J95" i="130"/>
  <c r="K95" i="130" s="1"/>
  <c r="J91" i="130"/>
  <c r="K91" i="130" s="1"/>
  <c r="J87" i="130"/>
  <c r="K87" i="130" s="1"/>
  <c r="J83" i="130"/>
  <c r="K83" i="130" s="1"/>
  <c r="J79" i="130"/>
  <c r="K79" i="130" s="1"/>
  <c r="J75" i="130"/>
  <c r="K75" i="130" s="1"/>
  <c r="J71" i="130"/>
  <c r="K71" i="130" s="1"/>
  <c r="J70" i="130"/>
  <c r="K70" i="130" s="1"/>
  <c r="J94" i="130"/>
  <c r="K94" i="130" s="1"/>
  <c r="J90" i="130"/>
  <c r="K90" i="130" s="1"/>
  <c r="J86" i="130"/>
  <c r="K86" i="130" s="1"/>
  <c r="J82" i="130"/>
  <c r="K82" i="130" s="1"/>
  <c r="J78" i="130"/>
  <c r="K78" i="130" s="1"/>
  <c r="J74" i="130"/>
  <c r="K74" i="130" s="1"/>
  <c r="J93" i="130"/>
  <c r="K93" i="130" s="1"/>
  <c r="J89" i="130"/>
  <c r="K89" i="130" s="1"/>
  <c r="J85" i="130"/>
  <c r="K85" i="130" s="1"/>
  <c r="J81" i="130"/>
  <c r="K81" i="130" s="1"/>
  <c r="J77" i="130"/>
  <c r="K77" i="130" s="1"/>
  <c r="J69" i="130"/>
  <c r="K69" i="130" s="1"/>
  <c r="L109" i="132"/>
  <c r="L108" i="132"/>
  <c r="L107" i="132"/>
  <c r="L106" i="132"/>
  <c r="L105" i="132"/>
  <c r="L104" i="132"/>
  <c r="L103" i="132"/>
  <c r="L102" i="132"/>
  <c r="L101" i="132"/>
  <c r="L100" i="132"/>
  <c r="L99" i="132"/>
  <c r="L98" i="132"/>
  <c r="L97" i="132"/>
  <c r="L96" i="132"/>
  <c r="L95" i="132"/>
  <c r="L94" i="132"/>
  <c r="L74" i="132"/>
  <c r="L44" i="132"/>
  <c r="L43" i="132"/>
  <c r="L42" i="132"/>
  <c r="L41" i="132"/>
  <c r="L40" i="132"/>
  <c r="L39" i="132"/>
  <c r="L38" i="132"/>
  <c r="L37" i="132"/>
  <c r="L36" i="132"/>
  <c r="L35" i="132"/>
  <c r="L34" i="132"/>
  <c r="L33" i="132"/>
  <c r="L32" i="132"/>
  <c r="M93" i="130"/>
  <c r="M92" i="130"/>
  <c r="M91" i="130"/>
  <c r="M90" i="130"/>
  <c r="M88" i="130"/>
  <c r="M87" i="130"/>
  <c r="M86" i="130"/>
  <c r="M84" i="130"/>
  <c r="M83" i="130"/>
  <c r="M81" i="130"/>
  <c r="M80" i="130"/>
  <c r="M79" i="130"/>
  <c r="M77" i="130"/>
  <c r="M76" i="130"/>
  <c r="M75" i="130"/>
  <c r="M74" i="130"/>
  <c r="M73" i="130"/>
  <c r="M72" i="130"/>
  <c r="M71" i="130"/>
  <c r="L94" i="130"/>
  <c r="L93" i="130"/>
  <c r="L92" i="130"/>
  <c r="L91" i="130"/>
  <c r="L90" i="130"/>
  <c r="L88" i="130"/>
  <c r="L87" i="130"/>
  <c r="L86" i="130"/>
  <c r="L84" i="130"/>
  <c r="L83" i="130"/>
  <c r="L82" i="130"/>
  <c r="L81" i="130"/>
  <c r="L80" i="130"/>
  <c r="L77" i="130"/>
  <c r="L76" i="130"/>
  <c r="L75" i="130"/>
  <c r="L74" i="130"/>
  <c r="L73" i="130"/>
  <c r="L72" i="130"/>
  <c r="L71" i="130"/>
  <c r="L70" i="130"/>
  <c r="L30" i="130"/>
  <c r="L29" i="130"/>
  <c r="L28" i="130"/>
  <c r="L27" i="130"/>
  <c r="L26" i="130"/>
  <c r="L25" i="130"/>
  <c r="L24" i="130"/>
  <c r="L23" i="130"/>
  <c r="L22" i="130"/>
  <c r="L21" i="130"/>
  <c r="L20" i="130"/>
  <c r="L19" i="130"/>
  <c r="L18" i="130"/>
  <c r="L17" i="130"/>
  <c r="L16" i="130"/>
  <c r="L15" i="130"/>
  <c r="L14" i="130"/>
  <c r="L13" i="130"/>
  <c r="L12" i="130"/>
  <c r="L11" i="130"/>
  <c r="L10" i="130"/>
  <c r="L9" i="130"/>
  <c r="L8" i="130"/>
  <c r="L7" i="130"/>
  <c r="L6" i="130"/>
  <c r="L5" i="130"/>
  <c r="L4" i="130"/>
  <c r="L30" i="110"/>
  <c r="L29" i="110"/>
  <c r="L28" i="110"/>
  <c r="L27" i="110"/>
  <c r="L26" i="110"/>
  <c r="L25" i="110"/>
  <c r="L24" i="110"/>
  <c r="L23" i="110"/>
  <c r="L22" i="110"/>
  <c r="L21" i="110"/>
  <c r="L20" i="110"/>
  <c r="L19" i="110"/>
  <c r="L18" i="110"/>
  <c r="L17" i="110"/>
  <c r="L16" i="110"/>
  <c r="L15" i="110"/>
  <c r="L14" i="110"/>
  <c r="L13" i="110"/>
  <c r="L12" i="110"/>
  <c r="L11" i="110"/>
  <c r="L10" i="110"/>
  <c r="L9" i="110"/>
  <c r="L8" i="110"/>
  <c r="L7" i="110"/>
  <c r="L6" i="110"/>
  <c r="L5" i="110"/>
  <c r="L4" i="110"/>
  <c r="I28" i="124"/>
  <c r="O27" i="124"/>
  <c r="I26" i="124"/>
  <c r="G110" i="132"/>
  <c r="H77" i="132"/>
  <c r="J49" i="132"/>
  <c r="M49" i="132" s="1"/>
  <c r="J45" i="132"/>
  <c r="M3" i="132"/>
  <c r="H3" i="132"/>
  <c r="G77" i="132"/>
  <c r="G45" i="132"/>
  <c r="K3" i="132"/>
  <c r="H82" i="132"/>
  <c r="H86" i="132"/>
  <c r="H90" i="132"/>
  <c r="H94" i="132"/>
  <c r="H98" i="132"/>
  <c r="H102" i="132"/>
  <c r="L3" i="132"/>
  <c r="J82" i="132"/>
  <c r="K119" i="128"/>
  <c r="K57" i="128"/>
  <c r="L84" i="128"/>
  <c r="L90" i="128"/>
  <c r="L91" i="128"/>
  <c r="L92" i="128"/>
  <c r="L93" i="128"/>
  <c r="K129" i="128"/>
  <c r="K136" i="128"/>
  <c r="K49" i="128"/>
  <c r="K50" i="128"/>
  <c r="K55" i="128"/>
  <c r="K56" i="128"/>
  <c r="K122" i="128"/>
  <c r="K132" i="128"/>
  <c r="K139" i="128"/>
  <c r="L10" i="128"/>
  <c r="L11" i="128"/>
  <c r="L12" i="128"/>
  <c r="L13" i="128"/>
  <c r="K63" i="128"/>
  <c r="K121" i="128"/>
  <c r="K131" i="128"/>
  <c r="K138" i="128"/>
  <c r="G31" i="131"/>
  <c r="H3" i="131"/>
  <c r="H7" i="131"/>
  <c r="H11" i="131"/>
  <c r="H15" i="131"/>
  <c r="H19" i="131"/>
  <c r="H23" i="131"/>
  <c r="J3" i="131"/>
  <c r="L87" i="128"/>
  <c r="L86" i="128"/>
  <c r="L85" i="128"/>
  <c r="H88" i="130"/>
  <c r="H84" i="130"/>
  <c r="H80" i="130"/>
  <c r="H76" i="130"/>
  <c r="H72" i="130"/>
  <c r="H68" i="130"/>
  <c r="H96" i="130" s="1"/>
  <c r="J68" i="130"/>
  <c r="K64" i="128"/>
  <c r="K62" i="128"/>
  <c r="G63" i="130"/>
  <c r="H35" i="130"/>
  <c r="H39" i="130"/>
  <c r="H43" i="130"/>
  <c r="H47" i="130"/>
  <c r="H51" i="130"/>
  <c r="H55" i="130"/>
  <c r="J35" i="130"/>
  <c r="G31" i="130"/>
  <c r="H5" i="130"/>
  <c r="J3" i="130"/>
  <c r="L3" i="130" s="1"/>
  <c r="H3" i="130"/>
  <c r="H15" i="130"/>
  <c r="H19" i="130"/>
  <c r="H23" i="130"/>
  <c r="F15" i="124"/>
  <c r="F14" i="124"/>
  <c r="F13" i="124"/>
  <c r="F16" i="124"/>
  <c r="F17" i="124"/>
  <c r="F12" i="124"/>
  <c r="F8" i="124"/>
  <c r="F9" i="124"/>
  <c r="F10" i="124"/>
  <c r="F11" i="124"/>
  <c r="F7" i="124"/>
  <c r="F23" i="124"/>
  <c r="G23" i="124" s="1"/>
  <c r="I23" i="124" s="1"/>
  <c r="D23" i="124"/>
  <c r="M69" i="130" l="1"/>
  <c r="M85" i="130"/>
  <c r="M89" i="130"/>
  <c r="L78" i="130"/>
  <c r="L79" i="130"/>
  <c r="L95" i="130"/>
  <c r="L69" i="130"/>
  <c r="L85" i="130"/>
  <c r="L89" i="130"/>
  <c r="M70" i="130"/>
  <c r="M78" i="130"/>
  <c r="M82" i="130"/>
  <c r="M94" i="130"/>
  <c r="M95" i="130"/>
  <c r="H45" i="132"/>
  <c r="L49" i="132"/>
  <c r="K49" i="132"/>
  <c r="J77" i="132"/>
  <c r="L45" i="132"/>
  <c r="H110" i="132"/>
  <c r="K45" i="132"/>
  <c r="M82" i="132"/>
  <c r="J110" i="132"/>
  <c r="L82" i="132"/>
  <c r="L110" i="132" s="1"/>
  <c r="K82" i="132"/>
  <c r="K110" i="132" s="1"/>
  <c r="H31" i="131"/>
  <c r="M3" i="131"/>
  <c r="J31" i="131"/>
  <c r="L3" i="131"/>
  <c r="L31" i="131" s="1"/>
  <c r="K3" i="131"/>
  <c r="K31" i="131" s="1"/>
  <c r="M68" i="130"/>
  <c r="K68" i="130"/>
  <c r="K96" i="130" s="1"/>
  <c r="J96" i="130"/>
  <c r="L68" i="130"/>
  <c r="H63" i="130"/>
  <c r="M35" i="130"/>
  <c r="J63" i="130"/>
  <c r="L35" i="130"/>
  <c r="L63" i="130" s="1"/>
  <c r="K35" i="130"/>
  <c r="K63" i="130" s="1"/>
  <c r="J31" i="130"/>
  <c r="M3" i="130"/>
  <c r="K3" i="130"/>
  <c r="K31" i="130" s="1"/>
  <c r="H31" i="130"/>
  <c r="L31" i="130"/>
  <c r="G3" i="110"/>
  <c r="H3" i="110" s="1"/>
  <c r="F31" i="110"/>
  <c r="L96" i="130" l="1"/>
  <c r="K77" i="132"/>
  <c r="L77" i="132"/>
  <c r="G31" i="110"/>
  <c r="J3" i="110" l="1"/>
  <c r="E31" i="110" l="1"/>
  <c r="J31" i="110" l="1"/>
  <c r="H31" i="110"/>
  <c r="K3" i="110" l="1"/>
  <c r="M3" i="110"/>
  <c r="L3" i="110"/>
  <c r="L31" i="110" l="1"/>
  <c r="K31" i="110" l="1"/>
</calcChain>
</file>

<file path=xl/sharedStrings.xml><?xml version="1.0" encoding="utf-8"?>
<sst xmlns="http://schemas.openxmlformats.org/spreadsheetml/2006/main" count="518" uniqueCount="70">
  <si>
    <t>Sr. No.</t>
  </si>
  <si>
    <t>Floor No.</t>
  </si>
  <si>
    <t>Total</t>
  </si>
  <si>
    <t xml:space="preserve">  Flat No.</t>
  </si>
  <si>
    <t>Comp.</t>
  </si>
  <si>
    <t>CA</t>
  </si>
  <si>
    <t>2 BHK</t>
  </si>
  <si>
    <t>BA</t>
  </si>
  <si>
    <t>FMV</t>
  </si>
  <si>
    <t>RV</t>
  </si>
  <si>
    <t>DV</t>
  </si>
  <si>
    <t>2BHK</t>
  </si>
  <si>
    <t>A</t>
  </si>
  <si>
    <t>B</t>
  </si>
  <si>
    <t>Total Area in 
Sq. Ft. 
(A + B)</t>
  </si>
  <si>
    <t xml:space="preserve">As per Approved Plan RERA Carpet Area in 
Sq. Ft.                                   (A)
</t>
  </si>
  <si>
    <t>SBUA</t>
  </si>
  <si>
    <t>Rate</t>
  </si>
  <si>
    <t>Value</t>
  </si>
  <si>
    <t>BUA</t>
  </si>
  <si>
    <t>Wing</t>
  </si>
  <si>
    <t>1BHK</t>
  </si>
  <si>
    <t>Building No. 1, Wing -A</t>
  </si>
  <si>
    <t>1st Flr</t>
  </si>
  <si>
    <t>Tot - 4</t>
  </si>
  <si>
    <t>Enc. Bal</t>
  </si>
  <si>
    <t>Open Bal</t>
  </si>
  <si>
    <t>Terr</t>
  </si>
  <si>
    <t>2 to 7th Flr</t>
  </si>
  <si>
    <t xml:space="preserve">Other Area in 
Sq. Ft. (Encl. Balcony + Open Balcony + Terrace Area                                                                                                                                    (B)                            </t>
  </si>
  <si>
    <t>Building No. 2, Wing -B</t>
  </si>
  <si>
    <t>1st to 7th Flr</t>
  </si>
  <si>
    <t>1 BHK</t>
  </si>
  <si>
    <t xml:space="preserve">Built up Area in Sq. Ft. (Total Area)+ 10%  
</t>
  </si>
  <si>
    <t>Building No. 2, Wing -C</t>
  </si>
  <si>
    <t>Total (Bal)</t>
  </si>
  <si>
    <t>Tot Bal + Terr</t>
  </si>
  <si>
    <t>Building No. 2, Wing -D</t>
  </si>
  <si>
    <t xml:space="preserve">Other Area in 
Sq. Ft. (Encl. Balcony + Open Balcony  Area                                                                                                                                    (B)                            </t>
  </si>
  <si>
    <t>Building No. 3, Wing -E</t>
  </si>
  <si>
    <t>Building No. 4, Wing -F</t>
  </si>
  <si>
    <t>Building No. 4, Wing -G</t>
  </si>
  <si>
    <t>Building No. 4, Wing -H</t>
  </si>
  <si>
    <t xml:space="preserve">Building No. 4, H - Wing </t>
  </si>
  <si>
    <t xml:space="preserve">Building No. 4, G - Wing </t>
  </si>
  <si>
    <t xml:space="preserve">Building No. 4, F - Wing </t>
  </si>
  <si>
    <t xml:space="preserve">Building No. 2, D - Wing </t>
  </si>
  <si>
    <t xml:space="preserve">Building No. 2, C - Wing </t>
  </si>
  <si>
    <t xml:space="preserve">Building No. 2, B - Wing </t>
  </si>
  <si>
    <t xml:space="preserve">Building No. 3, E - Wing </t>
  </si>
  <si>
    <t xml:space="preserve">Building No. 1, A - Wing </t>
  </si>
  <si>
    <t>b to D</t>
  </si>
  <si>
    <t>6th slab com</t>
  </si>
  <si>
    <t>4th flr brick</t>
  </si>
  <si>
    <r>
      <t xml:space="preserve">Rate per 
Sq. ft. on Total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</si>
  <si>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</si>
  <si>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</si>
  <si>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</si>
  <si>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</si>
  <si>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</t>
  </si>
  <si>
    <t>D</t>
  </si>
  <si>
    <t>E</t>
  </si>
  <si>
    <t>F</t>
  </si>
  <si>
    <t>G</t>
  </si>
  <si>
    <t>H</t>
  </si>
  <si>
    <t xml:space="preserve">Comp. </t>
  </si>
  <si>
    <t>2 BHK - 28</t>
  </si>
  <si>
    <t>1 BHK - 28</t>
  </si>
  <si>
    <t>1 BHK - 14                                 2 BHK - 14</t>
  </si>
  <si>
    <t>1 BHK - 42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</si>
</sst>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333333"/>
      <name val="Open Sans"/>
      <family val="2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7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1" fontId="0" fillId="0" borderId="0" xfId="0" applyNumberFormat="1"/>
    <xf numFmtId="43" fontId="0" fillId="0" borderId="0" xfId="0" applyNumberFormat="1"/>
    <xf numFmtId="43" fontId="0" fillId="0" borderId="0" xfId="3" applyFont="1"/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7" fillId="0" borderId="0" xfId="0" applyFont="1"/>
    <xf numFmtId="1" fontId="6" fillId="0" borderId="4" xfId="0" applyNumberFormat="1" applyFont="1" applyBorder="1" applyAlignment="1">
      <alignment horizontal="center"/>
    </xf>
    <xf numFmtId="43" fontId="0" fillId="0" borderId="0" xfId="3" applyFont="1" applyFill="1"/>
    <xf numFmtId="0" fontId="4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2" fillId="5" borderId="10" xfId="0" applyNumberFormat="1" applyFont="1" applyFill="1" applyBorder="1" applyAlignment="1">
      <alignment horizontal="right" vertical="top" wrapText="1"/>
    </xf>
    <xf numFmtId="0" fontId="4" fillId="0" borderId="9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10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6" borderId="0" xfId="0" applyFont="1" applyFill="1"/>
    <xf numFmtId="0" fontId="6" fillId="0" borderId="1" xfId="0" applyFont="1" applyBorder="1" applyAlignment="1">
      <alignment horizontal="center"/>
    </xf>
    <xf numFmtId="43" fontId="10" fillId="0" borderId="0" xfId="3" applyFont="1"/>
    <xf numFmtId="0" fontId="10" fillId="0" borderId="0" xfId="0" applyFont="1"/>
    <xf numFmtId="0" fontId="7" fillId="4" borderId="0" xfId="0" applyFont="1" applyFill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7" fillId="0" borderId="0" xfId="0" applyNumberFormat="1" applyFont="1"/>
    <xf numFmtId="16" fontId="7" fillId="0" borderId="0" xfId="0" applyNumberFormat="1" applyFont="1"/>
    <xf numFmtId="2" fontId="7" fillId="0" borderId="0" xfId="0" applyNumberFormat="1" applyFont="1"/>
    <xf numFmtId="0" fontId="11" fillId="0" borderId="0" xfId="0" applyFont="1" applyAlignment="1">
      <alignment horizontal="center"/>
    </xf>
    <xf numFmtId="1" fontId="5" fillId="0" borderId="1" xfId="0" applyNumberFormat="1" applyFont="1" applyBorder="1" applyAlignment="1">
      <alignment horizontal="center" vertical="center" wrapText="1"/>
    </xf>
    <xf numFmtId="43" fontId="0" fillId="0" borderId="0" xfId="3" applyFont="1" applyAlignment="1">
      <alignment horizontal="center"/>
    </xf>
    <xf numFmtId="0" fontId="0" fillId="0" borderId="1" xfId="0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3" fontId="3" fillId="0" borderId="1" xfId="3" applyFont="1" applyBorder="1"/>
    <xf numFmtId="43" fontId="3" fillId="0" borderId="1" xfId="0" applyNumberFormat="1" applyFont="1" applyBorder="1"/>
    <xf numFmtId="0" fontId="2" fillId="2" borderId="3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12" fillId="3" borderId="3" xfId="0" applyFont="1" applyFill="1" applyBorder="1" applyAlignment="1">
      <alignment vertical="top" wrapText="1"/>
    </xf>
    <xf numFmtId="0" fontId="0" fillId="6" borderId="0" xfId="0" applyFill="1"/>
    <xf numFmtId="1" fontId="2" fillId="5" borderId="0" xfId="0" applyNumberFormat="1" applyFont="1" applyFill="1" applyAlignment="1">
      <alignment horizontal="right" vertical="top" wrapText="1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" fontId="5" fillId="0" borderId="2" xfId="0" applyNumberFormat="1" applyFont="1" applyBorder="1" applyAlignment="1">
      <alignment horizontal="center" vertical="center" wrapText="1"/>
    </xf>
    <xf numFmtId="165" fontId="5" fillId="0" borderId="1" xfId="3" applyNumberFormat="1" applyFont="1" applyFill="1" applyBorder="1" applyAlignment="1">
      <alignment horizontal="center" vertical="center" wrapText="1"/>
    </xf>
    <xf numFmtId="1" fontId="5" fillId="0" borderId="1" xfId="2" applyNumberFormat="1" applyFont="1" applyBorder="1" applyAlignment="1">
      <alignment horizontal="center" vertical="top" wrapText="1"/>
    </xf>
    <xf numFmtId="1" fontId="5" fillId="0" borderId="4" xfId="0" applyNumberFormat="1" applyFont="1" applyBorder="1" applyAlignment="1">
      <alignment horizontal="center" vertical="center" wrapText="1"/>
    </xf>
    <xf numFmtId="165" fontId="6" fillId="0" borderId="1" xfId="3" applyNumberFormat="1" applyFont="1" applyFill="1" applyBorder="1" applyAlignment="1">
      <alignment horizontal="center" vertical="center" wrapText="1"/>
    </xf>
    <xf numFmtId="1" fontId="17" fillId="0" borderId="4" xfId="2" applyNumberFormat="1" applyFont="1" applyBorder="1" applyAlignment="1">
      <alignment horizontal="center" vertical="top" wrapText="1"/>
    </xf>
    <xf numFmtId="0" fontId="0" fillId="0" borderId="0" xfId="0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1" fontId="0" fillId="0" borderId="0" xfId="0" applyNumberFormat="1" applyFont="1"/>
    <xf numFmtId="0" fontId="18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75786</xdr:colOff>
      <xdr:row>0</xdr:row>
      <xdr:rowOff>0</xdr:rowOff>
    </xdr:from>
    <xdr:to>
      <xdr:col>25</xdr:col>
      <xdr:colOff>157664</xdr:colOff>
      <xdr:row>42</xdr:row>
      <xdr:rowOff>10643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2F670B-2022-F735-F833-DB5F3A43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0986" y="0"/>
          <a:ext cx="8006678" cy="801164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43</xdr:row>
      <xdr:rowOff>76200</xdr:rowOff>
    </xdr:from>
    <xdr:to>
      <xdr:col>21</xdr:col>
      <xdr:colOff>210324</xdr:colOff>
      <xdr:row>78</xdr:row>
      <xdr:rowOff>153341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9DC6C6-A890-5CAA-6CDC-0101694F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8267700"/>
          <a:ext cx="5544324" cy="674464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82</xdr:row>
      <xdr:rowOff>0</xdr:rowOff>
    </xdr:from>
    <xdr:to>
      <xdr:col>30</xdr:col>
      <xdr:colOff>55322</xdr:colOff>
      <xdr:row>113</xdr:row>
      <xdr:rowOff>143719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6384BC-956C-0425-626C-69F63DAA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1879" y="15621000"/>
          <a:ext cx="10440857" cy="604921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116</xdr:row>
      <xdr:rowOff>0</xdr:rowOff>
    </xdr:from>
    <xdr:to>
      <xdr:col>28</xdr:col>
      <xdr:colOff>410254</xdr:colOff>
      <xdr:row>155</xdr:row>
      <xdr:rowOff>29616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616E6B-80DC-6681-FC74-FABB398E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41879" y="22098000"/>
          <a:ext cx="9573961" cy="7459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23</xdr:row>
      <xdr:rowOff>172108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3563C-2100-AD23-76EB-B2D7011D5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4715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26</xdr:col>
      <xdr:colOff>449950</xdr:colOff>
      <xdr:row>45</xdr:row>
      <xdr:rowOff>19575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50A2A0-C05D-CA94-7770-556A7DD6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14925"/>
          <a:ext cx="16299550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26</xdr:col>
      <xdr:colOff>430897</xdr:colOff>
      <xdr:row>71</xdr:row>
      <xdr:rowOff>19736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45B4AE-2A01-D774-DBD9-D8F301D98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239250"/>
          <a:ext cx="16280497" cy="491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26</xdr:col>
      <xdr:colOff>411844</xdr:colOff>
      <xdr:row>95</xdr:row>
      <xdr:rowOff>114900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674AC1-C51B-3729-7BAE-435A9AE6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706600"/>
          <a:ext cx="16261444" cy="429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1"/>
  <sheetViews>
    <sheetView topLeftCell="A10" zoomScale="145" zoomScaleNormal="145" workbookViewId="0">
      <selection activeCell="J31" sqref="J31:L31"/>
    </sheetView>
  </sheetViews>
  <sheetFormatPr defaultRowHeight="15" x14ac:dyDescent="0.25"/>
  <cols>
    <col min="1" max="1" width="4.7109375" style="26" customWidth="1"/>
    <col min="2" max="2" width="6.140625" style="10" customWidth="1"/>
    <col min="3" max="3" width="5.28515625" style="10" customWidth="1"/>
    <col min="4" max="4" width="7.42578125" style="10" customWidth="1"/>
    <col min="5" max="5" width="9.5703125" style="10" customWidth="1"/>
    <col min="6" max="6" width="6.5703125" style="10" customWidth="1"/>
    <col min="7" max="7" width="6.7109375" style="27" customWidth="1"/>
    <col min="8" max="8" width="7.42578125" style="10" customWidth="1"/>
    <col min="9" max="9" width="8.42578125" style="59" customWidth="1"/>
    <col min="10" max="10" width="12" style="59" customWidth="1"/>
    <col min="11" max="12" width="10.85546875" style="59" customWidth="1"/>
    <col min="13" max="13" width="6.7109375" style="59" customWidth="1"/>
    <col min="14" max="14" width="9.140625" style="10"/>
    <col min="15" max="15" width="15.140625" bestFit="1" customWidth="1"/>
    <col min="16" max="16" width="15.28515625" customWidth="1"/>
    <col min="17" max="17" width="12.85546875" customWidth="1"/>
  </cols>
  <sheetData>
    <row r="1" spans="1:17" ht="15.75" x14ac:dyDescent="0.25">
      <c r="A1" s="50" t="s">
        <v>50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7" ht="94.5" customHeight="1" x14ac:dyDescent="0.25">
      <c r="A2" s="4" t="s">
        <v>0</v>
      </c>
      <c r="B2" s="5" t="s">
        <v>3</v>
      </c>
      <c r="C2" s="5" t="s">
        <v>1</v>
      </c>
      <c r="D2" s="5" t="s">
        <v>4</v>
      </c>
      <c r="E2" s="6" t="s">
        <v>15</v>
      </c>
      <c r="F2" s="6" t="s">
        <v>29</v>
      </c>
      <c r="G2" s="13" t="s">
        <v>14</v>
      </c>
      <c r="H2" s="16" t="s">
        <v>33</v>
      </c>
      <c r="I2" s="5" t="s">
        <v>54</v>
      </c>
      <c r="J2" s="5" t="s">
        <v>55</v>
      </c>
      <c r="K2" s="5" t="s">
        <v>56</v>
      </c>
      <c r="L2" s="5" t="s">
        <v>57</v>
      </c>
      <c r="M2" s="5" t="s">
        <v>58</v>
      </c>
    </row>
    <row r="3" spans="1:17" x14ac:dyDescent="0.25">
      <c r="A3" s="7">
        <v>1</v>
      </c>
      <c r="B3" s="7">
        <v>101</v>
      </c>
      <c r="C3" s="8">
        <v>1</v>
      </c>
      <c r="D3" s="9" t="s">
        <v>6</v>
      </c>
      <c r="E3" s="9">
        <v>542</v>
      </c>
      <c r="F3" s="9">
        <v>99</v>
      </c>
      <c r="G3" s="19">
        <f>E3+F3</f>
        <v>641</v>
      </c>
      <c r="H3" s="33">
        <f>G3*1.1</f>
        <v>705.1</v>
      </c>
      <c r="I3" s="53">
        <v>4300</v>
      </c>
      <c r="J3" s="54">
        <f t="shared" ref="J3:J23" si="0">G3*I3</f>
        <v>2756300</v>
      </c>
      <c r="K3" s="54">
        <f t="shared" ref="K3:K23" si="1">J3*0.95</f>
        <v>2618485</v>
      </c>
      <c r="L3" s="54">
        <f t="shared" ref="L3:L23" si="2">J3*0.8</f>
        <v>2205040</v>
      </c>
      <c r="M3" s="55">
        <f t="shared" ref="M3" si="3">MROUND((J3*0.025/12),500)</f>
        <v>5500</v>
      </c>
      <c r="O3" s="1">
        <f>G3*1.4</f>
        <v>897.4</v>
      </c>
      <c r="P3" s="2">
        <f>O3*3500</f>
        <v>3140900</v>
      </c>
      <c r="Q3" s="2">
        <f>P3/G3</f>
        <v>4900</v>
      </c>
    </row>
    <row r="4" spans="1:17" x14ac:dyDescent="0.25">
      <c r="A4" s="7">
        <v>2</v>
      </c>
      <c r="B4" s="7">
        <v>102</v>
      </c>
      <c r="C4" s="8">
        <v>1</v>
      </c>
      <c r="D4" s="9" t="s">
        <v>6</v>
      </c>
      <c r="E4" s="9">
        <v>574</v>
      </c>
      <c r="F4" s="9">
        <v>183</v>
      </c>
      <c r="G4" s="19">
        <f t="shared" ref="G4:G30" si="4">E4+F4</f>
        <v>757</v>
      </c>
      <c r="H4" s="33">
        <f t="shared" ref="H4:H30" si="5">G4*1.1</f>
        <v>832.7</v>
      </c>
      <c r="I4" s="53">
        <v>4300</v>
      </c>
      <c r="J4" s="54">
        <f t="shared" ref="J4:J30" si="6">G4*I4</f>
        <v>3255100</v>
      </c>
      <c r="K4" s="54">
        <f t="shared" ref="K4:K30" si="7">J4*0.95</f>
        <v>3092345</v>
      </c>
      <c r="L4" s="54">
        <f t="shared" ref="L4:L30" si="8">J4*0.8</f>
        <v>2604080</v>
      </c>
      <c r="M4" s="55">
        <f t="shared" ref="M4:M30" si="9">MROUND((J4*0.025/12),500)</f>
        <v>7000</v>
      </c>
      <c r="O4" s="1"/>
      <c r="P4" s="2"/>
      <c r="Q4" s="2"/>
    </row>
    <row r="5" spans="1:17" x14ac:dyDescent="0.25">
      <c r="A5" s="7">
        <v>3</v>
      </c>
      <c r="B5" s="7">
        <v>103</v>
      </c>
      <c r="C5" s="8">
        <v>1</v>
      </c>
      <c r="D5" s="9" t="s">
        <v>6</v>
      </c>
      <c r="E5" s="9">
        <v>500</v>
      </c>
      <c r="F5" s="9">
        <v>182</v>
      </c>
      <c r="G5" s="19">
        <f t="shared" si="4"/>
        <v>682</v>
      </c>
      <c r="H5" s="33">
        <f t="shared" si="5"/>
        <v>750.2</v>
      </c>
      <c r="I5" s="53">
        <v>4300</v>
      </c>
      <c r="J5" s="54">
        <f t="shared" si="6"/>
        <v>2932600</v>
      </c>
      <c r="K5" s="54">
        <f t="shared" si="7"/>
        <v>2785970</v>
      </c>
      <c r="L5" s="54">
        <f t="shared" si="8"/>
        <v>2346080</v>
      </c>
      <c r="M5" s="55">
        <f t="shared" si="9"/>
        <v>6000</v>
      </c>
      <c r="O5" s="1"/>
      <c r="P5" s="2">
        <v>2600000</v>
      </c>
      <c r="Q5" s="2"/>
    </row>
    <row r="6" spans="1:17" x14ac:dyDescent="0.25">
      <c r="A6" s="7">
        <v>4</v>
      </c>
      <c r="B6" s="7">
        <v>104</v>
      </c>
      <c r="C6" s="8">
        <v>1</v>
      </c>
      <c r="D6" s="9" t="s">
        <v>6</v>
      </c>
      <c r="E6" s="9">
        <v>490</v>
      </c>
      <c r="F6" s="9">
        <v>150</v>
      </c>
      <c r="G6" s="19">
        <f t="shared" si="4"/>
        <v>640</v>
      </c>
      <c r="H6" s="33">
        <f t="shared" si="5"/>
        <v>704</v>
      </c>
      <c r="I6" s="53">
        <v>4300</v>
      </c>
      <c r="J6" s="54">
        <f t="shared" si="6"/>
        <v>2752000</v>
      </c>
      <c r="K6" s="54">
        <f t="shared" si="7"/>
        <v>2614400</v>
      </c>
      <c r="L6" s="54">
        <f t="shared" si="8"/>
        <v>2201600</v>
      </c>
      <c r="M6" s="55">
        <f t="shared" si="9"/>
        <v>5500</v>
      </c>
      <c r="O6" s="1"/>
      <c r="P6" s="2">
        <f>P5/O3</f>
        <v>2897.2587474927568</v>
      </c>
      <c r="Q6" s="2"/>
    </row>
    <row r="7" spans="1:17" ht="17.25" thickBot="1" x14ac:dyDescent="0.3">
      <c r="A7" s="7">
        <v>5</v>
      </c>
      <c r="B7" s="7">
        <v>201</v>
      </c>
      <c r="C7" s="8">
        <v>2</v>
      </c>
      <c r="D7" s="9" t="s">
        <v>6</v>
      </c>
      <c r="E7" s="9">
        <v>542</v>
      </c>
      <c r="F7" s="9">
        <v>99</v>
      </c>
      <c r="G7" s="19">
        <f t="shared" si="4"/>
        <v>641</v>
      </c>
      <c r="H7" s="33">
        <f t="shared" si="5"/>
        <v>705.1</v>
      </c>
      <c r="I7" s="53">
        <v>4300</v>
      </c>
      <c r="J7" s="54">
        <f t="shared" si="6"/>
        <v>2756300</v>
      </c>
      <c r="K7" s="54">
        <f t="shared" si="7"/>
        <v>2618485</v>
      </c>
      <c r="L7" s="54">
        <f t="shared" si="8"/>
        <v>2205040</v>
      </c>
      <c r="M7" s="55">
        <f t="shared" si="9"/>
        <v>5500</v>
      </c>
      <c r="O7" s="15"/>
      <c r="P7" s="2"/>
    </row>
    <row r="8" spans="1:17" ht="17.25" thickBot="1" x14ac:dyDescent="0.3">
      <c r="A8" s="7">
        <v>6</v>
      </c>
      <c r="B8" s="7">
        <v>202</v>
      </c>
      <c r="C8" s="8">
        <v>2</v>
      </c>
      <c r="D8" s="9" t="s">
        <v>6</v>
      </c>
      <c r="E8" s="9">
        <v>574</v>
      </c>
      <c r="F8" s="9">
        <v>108</v>
      </c>
      <c r="G8" s="19">
        <f t="shared" si="4"/>
        <v>682</v>
      </c>
      <c r="H8" s="33">
        <f t="shared" si="5"/>
        <v>750.2</v>
      </c>
      <c r="I8" s="53">
        <v>4300</v>
      </c>
      <c r="J8" s="54">
        <f t="shared" si="6"/>
        <v>2932600</v>
      </c>
      <c r="K8" s="54">
        <f t="shared" si="7"/>
        <v>2785970</v>
      </c>
      <c r="L8" s="54">
        <f t="shared" si="8"/>
        <v>2346080</v>
      </c>
      <c r="M8" s="55">
        <f t="shared" si="9"/>
        <v>6000</v>
      </c>
      <c r="O8" s="15"/>
      <c r="P8" s="2"/>
    </row>
    <row r="9" spans="1:17" ht="17.25" thickBot="1" x14ac:dyDescent="0.3">
      <c r="A9" s="7">
        <v>7</v>
      </c>
      <c r="B9" s="7">
        <v>203</v>
      </c>
      <c r="C9" s="8">
        <v>2</v>
      </c>
      <c r="D9" s="9" t="s">
        <v>6</v>
      </c>
      <c r="E9" s="9">
        <v>500</v>
      </c>
      <c r="F9" s="9">
        <v>182</v>
      </c>
      <c r="G9" s="19">
        <f t="shared" si="4"/>
        <v>682</v>
      </c>
      <c r="H9" s="33">
        <f t="shared" si="5"/>
        <v>750.2</v>
      </c>
      <c r="I9" s="53">
        <v>4300</v>
      </c>
      <c r="J9" s="54">
        <f t="shared" si="6"/>
        <v>2932600</v>
      </c>
      <c r="K9" s="54">
        <f t="shared" si="7"/>
        <v>2785970</v>
      </c>
      <c r="L9" s="54">
        <f t="shared" si="8"/>
        <v>2346080</v>
      </c>
      <c r="M9" s="55">
        <f t="shared" si="9"/>
        <v>6000</v>
      </c>
      <c r="O9" s="15"/>
      <c r="P9" s="2"/>
    </row>
    <row r="10" spans="1:17" ht="17.25" thickBot="1" x14ac:dyDescent="0.3">
      <c r="A10" s="7">
        <v>8</v>
      </c>
      <c r="B10" s="7">
        <v>204</v>
      </c>
      <c r="C10" s="8">
        <v>2</v>
      </c>
      <c r="D10" s="9" t="s">
        <v>6</v>
      </c>
      <c r="E10" s="9">
        <v>490</v>
      </c>
      <c r="F10" s="9">
        <v>150</v>
      </c>
      <c r="G10" s="19">
        <f t="shared" si="4"/>
        <v>640</v>
      </c>
      <c r="H10" s="33">
        <f t="shared" si="5"/>
        <v>704</v>
      </c>
      <c r="I10" s="53">
        <v>4300</v>
      </c>
      <c r="J10" s="54">
        <f t="shared" si="6"/>
        <v>2752000</v>
      </c>
      <c r="K10" s="54">
        <f t="shared" si="7"/>
        <v>2614400</v>
      </c>
      <c r="L10" s="54">
        <f t="shared" si="8"/>
        <v>2201600</v>
      </c>
      <c r="M10" s="55">
        <f t="shared" si="9"/>
        <v>5500</v>
      </c>
      <c r="O10" s="15"/>
      <c r="P10" s="2"/>
    </row>
    <row r="11" spans="1:17" ht="17.25" thickBot="1" x14ac:dyDescent="0.3">
      <c r="A11" s="7">
        <v>9</v>
      </c>
      <c r="B11" s="7">
        <v>301</v>
      </c>
      <c r="C11" s="8">
        <v>3</v>
      </c>
      <c r="D11" s="9" t="s">
        <v>6</v>
      </c>
      <c r="E11" s="9">
        <v>542</v>
      </c>
      <c r="F11" s="9">
        <v>99</v>
      </c>
      <c r="G11" s="19">
        <f t="shared" si="4"/>
        <v>641</v>
      </c>
      <c r="H11" s="33">
        <f t="shared" si="5"/>
        <v>705.1</v>
      </c>
      <c r="I11" s="53">
        <v>4300</v>
      </c>
      <c r="J11" s="54">
        <f t="shared" si="6"/>
        <v>2756300</v>
      </c>
      <c r="K11" s="54">
        <f t="shared" si="7"/>
        <v>2618485</v>
      </c>
      <c r="L11" s="54">
        <f t="shared" si="8"/>
        <v>2205040</v>
      </c>
      <c r="M11" s="55">
        <f t="shared" si="9"/>
        <v>5500</v>
      </c>
      <c r="O11" s="15"/>
      <c r="P11" s="2"/>
      <c r="Q11" s="2"/>
    </row>
    <row r="12" spans="1:17" ht="17.25" thickBot="1" x14ac:dyDescent="0.3">
      <c r="A12" s="7">
        <v>10</v>
      </c>
      <c r="B12" s="7">
        <v>302</v>
      </c>
      <c r="C12" s="8">
        <v>3</v>
      </c>
      <c r="D12" s="9" t="s">
        <v>6</v>
      </c>
      <c r="E12" s="9">
        <v>574</v>
      </c>
      <c r="F12" s="9">
        <v>108</v>
      </c>
      <c r="G12" s="19">
        <f t="shared" si="4"/>
        <v>682</v>
      </c>
      <c r="H12" s="33">
        <f t="shared" si="5"/>
        <v>750.2</v>
      </c>
      <c r="I12" s="53">
        <v>4300</v>
      </c>
      <c r="J12" s="54">
        <f t="shared" si="6"/>
        <v>2932600</v>
      </c>
      <c r="K12" s="54">
        <f t="shared" si="7"/>
        <v>2785970</v>
      </c>
      <c r="L12" s="54">
        <f t="shared" si="8"/>
        <v>2346080</v>
      </c>
      <c r="M12" s="55">
        <f t="shared" si="9"/>
        <v>6000</v>
      </c>
      <c r="O12" s="15"/>
      <c r="P12" s="2"/>
      <c r="Q12" s="2"/>
    </row>
    <row r="13" spans="1:17" ht="17.25" thickBot="1" x14ac:dyDescent="0.3">
      <c r="A13" s="7">
        <v>11</v>
      </c>
      <c r="B13" s="7">
        <v>303</v>
      </c>
      <c r="C13" s="8">
        <v>3</v>
      </c>
      <c r="D13" s="9" t="s">
        <v>6</v>
      </c>
      <c r="E13" s="9">
        <v>500</v>
      </c>
      <c r="F13" s="9">
        <v>182</v>
      </c>
      <c r="G13" s="19">
        <f t="shared" si="4"/>
        <v>682</v>
      </c>
      <c r="H13" s="33">
        <f t="shared" si="5"/>
        <v>750.2</v>
      </c>
      <c r="I13" s="53">
        <v>4300</v>
      </c>
      <c r="J13" s="54">
        <f t="shared" si="6"/>
        <v>2932600</v>
      </c>
      <c r="K13" s="54">
        <f t="shared" si="7"/>
        <v>2785970</v>
      </c>
      <c r="L13" s="54">
        <f t="shared" si="8"/>
        <v>2346080</v>
      </c>
      <c r="M13" s="55">
        <f t="shared" si="9"/>
        <v>6000</v>
      </c>
      <c r="O13" s="15"/>
      <c r="P13" s="2"/>
      <c r="Q13" s="2"/>
    </row>
    <row r="14" spans="1:17" ht="17.25" thickBot="1" x14ac:dyDescent="0.3">
      <c r="A14" s="7">
        <v>12</v>
      </c>
      <c r="B14" s="7">
        <v>304</v>
      </c>
      <c r="C14" s="8">
        <v>3</v>
      </c>
      <c r="D14" s="9" t="s">
        <v>6</v>
      </c>
      <c r="E14" s="9">
        <v>490</v>
      </c>
      <c r="F14" s="9">
        <v>150</v>
      </c>
      <c r="G14" s="19">
        <f t="shared" si="4"/>
        <v>640</v>
      </c>
      <c r="H14" s="33">
        <f t="shared" si="5"/>
        <v>704</v>
      </c>
      <c r="I14" s="53">
        <v>4300</v>
      </c>
      <c r="J14" s="54">
        <f t="shared" si="6"/>
        <v>2752000</v>
      </c>
      <c r="K14" s="54">
        <f t="shared" si="7"/>
        <v>2614400</v>
      </c>
      <c r="L14" s="54">
        <f t="shared" si="8"/>
        <v>2201600</v>
      </c>
      <c r="M14" s="55">
        <f t="shared" si="9"/>
        <v>5500</v>
      </c>
      <c r="O14" s="15"/>
      <c r="P14" s="2"/>
      <c r="Q14" s="2"/>
    </row>
    <row r="15" spans="1:17" ht="17.25" thickBot="1" x14ac:dyDescent="0.3">
      <c r="A15" s="7">
        <v>13</v>
      </c>
      <c r="B15" s="7">
        <v>401</v>
      </c>
      <c r="C15" s="8">
        <v>4</v>
      </c>
      <c r="D15" s="9" t="s">
        <v>6</v>
      </c>
      <c r="E15" s="9">
        <v>542</v>
      </c>
      <c r="F15" s="9">
        <v>99</v>
      </c>
      <c r="G15" s="19">
        <f t="shared" si="4"/>
        <v>641</v>
      </c>
      <c r="H15" s="33">
        <f t="shared" si="5"/>
        <v>705.1</v>
      </c>
      <c r="I15" s="53">
        <v>4300</v>
      </c>
      <c r="J15" s="54">
        <f t="shared" si="6"/>
        <v>2756300</v>
      </c>
      <c r="K15" s="54">
        <f t="shared" si="7"/>
        <v>2618485</v>
      </c>
      <c r="L15" s="54">
        <f t="shared" si="8"/>
        <v>2205040</v>
      </c>
      <c r="M15" s="55">
        <f t="shared" si="9"/>
        <v>5500</v>
      </c>
      <c r="O15" s="15"/>
      <c r="P15" s="2"/>
      <c r="Q15" s="2"/>
    </row>
    <row r="16" spans="1:17" ht="16.5" x14ac:dyDescent="0.25">
      <c r="A16" s="7">
        <v>14</v>
      </c>
      <c r="B16" s="7">
        <v>402</v>
      </c>
      <c r="C16" s="8">
        <v>4</v>
      </c>
      <c r="D16" s="9" t="s">
        <v>6</v>
      </c>
      <c r="E16" s="9">
        <v>574</v>
      </c>
      <c r="F16" s="9">
        <v>108</v>
      </c>
      <c r="G16" s="19">
        <f t="shared" si="4"/>
        <v>682</v>
      </c>
      <c r="H16" s="33">
        <f t="shared" si="5"/>
        <v>750.2</v>
      </c>
      <c r="I16" s="53">
        <v>4300</v>
      </c>
      <c r="J16" s="54">
        <f t="shared" si="6"/>
        <v>2932600</v>
      </c>
      <c r="K16" s="54">
        <f t="shared" si="7"/>
        <v>2785970</v>
      </c>
      <c r="L16" s="54">
        <f t="shared" si="8"/>
        <v>2346080</v>
      </c>
      <c r="M16" s="55">
        <f t="shared" si="9"/>
        <v>6000</v>
      </c>
      <c r="O16" s="46"/>
      <c r="P16" s="2"/>
      <c r="Q16" s="2"/>
    </row>
    <row r="17" spans="1:17" ht="16.5" x14ac:dyDescent="0.25">
      <c r="A17" s="7">
        <v>15</v>
      </c>
      <c r="B17" s="7">
        <v>403</v>
      </c>
      <c r="C17" s="8">
        <v>4</v>
      </c>
      <c r="D17" s="9" t="s">
        <v>6</v>
      </c>
      <c r="E17" s="9">
        <v>500</v>
      </c>
      <c r="F17" s="9">
        <v>182</v>
      </c>
      <c r="G17" s="19">
        <f t="shared" si="4"/>
        <v>682</v>
      </c>
      <c r="H17" s="33">
        <f t="shared" si="5"/>
        <v>750.2</v>
      </c>
      <c r="I17" s="53">
        <v>4300</v>
      </c>
      <c r="J17" s="54">
        <f t="shared" si="6"/>
        <v>2932600</v>
      </c>
      <c r="K17" s="54">
        <f t="shared" si="7"/>
        <v>2785970</v>
      </c>
      <c r="L17" s="54">
        <f t="shared" si="8"/>
        <v>2346080</v>
      </c>
      <c r="M17" s="55">
        <f t="shared" si="9"/>
        <v>6000</v>
      </c>
      <c r="O17" s="46"/>
      <c r="P17" s="2"/>
      <c r="Q17" s="2"/>
    </row>
    <row r="18" spans="1:17" ht="16.5" x14ac:dyDescent="0.25">
      <c r="A18" s="7">
        <v>16</v>
      </c>
      <c r="B18" s="7">
        <v>404</v>
      </c>
      <c r="C18" s="8">
        <v>4</v>
      </c>
      <c r="D18" s="9" t="s">
        <v>6</v>
      </c>
      <c r="E18" s="9">
        <v>490</v>
      </c>
      <c r="F18" s="9">
        <v>150</v>
      </c>
      <c r="G18" s="19">
        <f t="shared" si="4"/>
        <v>640</v>
      </c>
      <c r="H18" s="33">
        <f t="shared" si="5"/>
        <v>704</v>
      </c>
      <c r="I18" s="53">
        <v>4300</v>
      </c>
      <c r="J18" s="54">
        <f t="shared" si="6"/>
        <v>2752000</v>
      </c>
      <c r="K18" s="54">
        <f t="shared" si="7"/>
        <v>2614400</v>
      </c>
      <c r="L18" s="54">
        <f t="shared" si="8"/>
        <v>2201600</v>
      </c>
      <c r="M18" s="55">
        <f t="shared" si="9"/>
        <v>5500</v>
      </c>
      <c r="O18" s="46"/>
      <c r="P18" s="2"/>
      <c r="Q18" s="2"/>
    </row>
    <row r="19" spans="1:17" x14ac:dyDescent="0.25">
      <c r="A19" s="7">
        <v>17</v>
      </c>
      <c r="B19" s="7">
        <v>501</v>
      </c>
      <c r="C19" s="8">
        <v>5</v>
      </c>
      <c r="D19" s="9" t="s">
        <v>6</v>
      </c>
      <c r="E19" s="9">
        <v>542</v>
      </c>
      <c r="F19" s="9">
        <v>99</v>
      </c>
      <c r="G19" s="19">
        <f t="shared" si="4"/>
        <v>641</v>
      </c>
      <c r="H19" s="33">
        <f t="shared" si="5"/>
        <v>705.1</v>
      </c>
      <c r="I19" s="53">
        <v>4300</v>
      </c>
      <c r="J19" s="54">
        <f t="shared" si="6"/>
        <v>2756300</v>
      </c>
      <c r="K19" s="54">
        <f t="shared" si="7"/>
        <v>2618485</v>
      </c>
      <c r="L19" s="54">
        <f t="shared" si="8"/>
        <v>2205040</v>
      </c>
      <c r="M19" s="55">
        <f t="shared" si="9"/>
        <v>5500</v>
      </c>
    </row>
    <row r="20" spans="1:17" x14ac:dyDescent="0.25">
      <c r="A20" s="7">
        <v>18</v>
      </c>
      <c r="B20" s="7">
        <v>502</v>
      </c>
      <c r="C20" s="8">
        <v>5</v>
      </c>
      <c r="D20" s="9" t="s">
        <v>6</v>
      </c>
      <c r="E20" s="9">
        <v>574</v>
      </c>
      <c r="F20" s="9">
        <v>108</v>
      </c>
      <c r="G20" s="19">
        <f t="shared" si="4"/>
        <v>682</v>
      </c>
      <c r="H20" s="33">
        <f t="shared" si="5"/>
        <v>750.2</v>
      </c>
      <c r="I20" s="53">
        <v>4300</v>
      </c>
      <c r="J20" s="54">
        <f t="shared" si="6"/>
        <v>2932600</v>
      </c>
      <c r="K20" s="54">
        <f t="shared" si="7"/>
        <v>2785970</v>
      </c>
      <c r="L20" s="54">
        <f t="shared" si="8"/>
        <v>2346080</v>
      </c>
      <c r="M20" s="55">
        <f t="shared" si="9"/>
        <v>6000</v>
      </c>
    </row>
    <row r="21" spans="1:17" x14ac:dyDescent="0.25">
      <c r="A21" s="7">
        <v>19</v>
      </c>
      <c r="B21" s="7">
        <v>503</v>
      </c>
      <c r="C21" s="8">
        <v>5</v>
      </c>
      <c r="D21" s="9" t="s">
        <v>6</v>
      </c>
      <c r="E21" s="9">
        <v>500</v>
      </c>
      <c r="F21" s="9">
        <v>182</v>
      </c>
      <c r="G21" s="19">
        <f t="shared" si="4"/>
        <v>682</v>
      </c>
      <c r="H21" s="33">
        <f t="shared" si="5"/>
        <v>750.2</v>
      </c>
      <c r="I21" s="53">
        <v>4300</v>
      </c>
      <c r="J21" s="54">
        <f t="shared" si="6"/>
        <v>2932600</v>
      </c>
      <c r="K21" s="54">
        <f t="shared" si="7"/>
        <v>2785970</v>
      </c>
      <c r="L21" s="54">
        <f t="shared" si="8"/>
        <v>2346080</v>
      </c>
      <c r="M21" s="55">
        <f t="shared" si="9"/>
        <v>6000</v>
      </c>
    </row>
    <row r="22" spans="1:17" x14ac:dyDescent="0.25">
      <c r="A22" s="7">
        <v>20</v>
      </c>
      <c r="B22" s="7">
        <v>504</v>
      </c>
      <c r="C22" s="8">
        <v>5</v>
      </c>
      <c r="D22" s="9" t="s">
        <v>6</v>
      </c>
      <c r="E22" s="9">
        <v>490</v>
      </c>
      <c r="F22" s="9">
        <v>150</v>
      </c>
      <c r="G22" s="19">
        <f t="shared" si="4"/>
        <v>640</v>
      </c>
      <c r="H22" s="33">
        <f t="shared" si="5"/>
        <v>704</v>
      </c>
      <c r="I22" s="53">
        <v>4300</v>
      </c>
      <c r="J22" s="54">
        <f t="shared" si="6"/>
        <v>2752000</v>
      </c>
      <c r="K22" s="54">
        <f t="shared" si="7"/>
        <v>2614400</v>
      </c>
      <c r="L22" s="54">
        <f t="shared" si="8"/>
        <v>2201600</v>
      </c>
      <c r="M22" s="55">
        <f t="shared" si="9"/>
        <v>5500</v>
      </c>
    </row>
    <row r="23" spans="1:17" x14ac:dyDescent="0.25">
      <c r="A23" s="7">
        <v>21</v>
      </c>
      <c r="B23" s="7">
        <v>601</v>
      </c>
      <c r="C23" s="8">
        <v>6</v>
      </c>
      <c r="D23" s="9" t="s">
        <v>6</v>
      </c>
      <c r="E23" s="9">
        <v>542</v>
      </c>
      <c r="F23" s="9">
        <v>99</v>
      </c>
      <c r="G23" s="19">
        <f t="shared" si="4"/>
        <v>641</v>
      </c>
      <c r="H23" s="33">
        <f t="shared" si="5"/>
        <v>705.1</v>
      </c>
      <c r="I23" s="53">
        <v>4300</v>
      </c>
      <c r="J23" s="54">
        <f t="shared" si="6"/>
        <v>2756300</v>
      </c>
      <c r="K23" s="54">
        <f t="shared" si="7"/>
        <v>2618485</v>
      </c>
      <c r="L23" s="54">
        <f t="shared" si="8"/>
        <v>2205040</v>
      </c>
      <c r="M23" s="55">
        <f t="shared" si="9"/>
        <v>5500</v>
      </c>
    </row>
    <row r="24" spans="1:17" x14ac:dyDescent="0.25">
      <c r="A24" s="7">
        <v>22</v>
      </c>
      <c r="B24" s="7">
        <v>602</v>
      </c>
      <c r="C24" s="8">
        <v>6</v>
      </c>
      <c r="D24" s="9" t="s">
        <v>6</v>
      </c>
      <c r="E24" s="9">
        <v>574</v>
      </c>
      <c r="F24" s="9">
        <v>108</v>
      </c>
      <c r="G24" s="19">
        <f t="shared" si="4"/>
        <v>682</v>
      </c>
      <c r="H24" s="33">
        <f t="shared" si="5"/>
        <v>750.2</v>
      </c>
      <c r="I24" s="53">
        <v>4300</v>
      </c>
      <c r="J24" s="54">
        <f t="shared" si="6"/>
        <v>2932600</v>
      </c>
      <c r="K24" s="54">
        <f t="shared" si="7"/>
        <v>2785970</v>
      </c>
      <c r="L24" s="54">
        <f t="shared" si="8"/>
        <v>2346080</v>
      </c>
      <c r="M24" s="55">
        <f t="shared" si="9"/>
        <v>6000</v>
      </c>
    </row>
    <row r="25" spans="1:17" x14ac:dyDescent="0.25">
      <c r="A25" s="7">
        <v>23</v>
      </c>
      <c r="B25" s="7">
        <v>603</v>
      </c>
      <c r="C25" s="8">
        <v>6</v>
      </c>
      <c r="D25" s="9" t="s">
        <v>6</v>
      </c>
      <c r="E25" s="9">
        <v>500</v>
      </c>
      <c r="F25" s="9">
        <v>182</v>
      </c>
      <c r="G25" s="19">
        <f t="shared" si="4"/>
        <v>682</v>
      </c>
      <c r="H25" s="33">
        <f t="shared" si="5"/>
        <v>750.2</v>
      </c>
      <c r="I25" s="53">
        <v>4300</v>
      </c>
      <c r="J25" s="54">
        <f t="shared" si="6"/>
        <v>2932600</v>
      </c>
      <c r="K25" s="54">
        <f t="shared" si="7"/>
        <v>2785970</v>
      </c>
      <c r="L25" s="54">
        <f t="shared" si="8"/>
        <v>2346080</v>
      </c>
      <c r="M25" s="55">
        <f t="shared" si="9"/>
        <v>6000</v>
      </c>
    </row>
    <row r="26" spans="1:17" x14ac:dyDescent="0.25">
      <c r="A26" s="7">
        <v>24</v>
      </c>
      <c r="B26" s="7">
        <v>604</v>
      </c>
      <c r="C26" s="8">
        <v>6</v>
      </c>
      <c r="D26" s="9" t="s">
        <v>6</v>
      </c>
      <c r="E26" s="9">
        <v>490</v>
      </c>
      <c r="F26" s="9">
        <v>150</v>
      </c>
      <c r="G26" s="19">
        <f t="shared" si="4"/>
        <v>640</v>
      </c>
      <c r="H26" s="33">
        <f t="shared" si="5"/>
        <v>704</v>
      </c>
      <c r="I26" s="53">
        <v>4300</v>
      </c>
      <c r="J26" s="54">
        <f t="shared" si="6"/>
        <v>2752000</v>
      </c>
      <c r="K26" s="54">
        <f t="shared" si="7"/>
        <v>2614400</v>
      </c>
      <c r="L26" s="54">
        <f t="shared" si="8"/>
        <v>2201600</v>
      </c>
      <c r="M26" s="55">
        <f t="shared" si="9"/>
        <v>5500</v>
      </c>
    </row>
    <row r="27" spans="1:17" x14ac:dyDescent="0.25">
      <c r="A27" s="7">
        <v>25</v>
      </c>
      <c r="B27" s="7">
        <v>701</v>
      </c>
      <c r="C27" s="8">
        <v>7</v>
      </c>
      <c r="D27" s="9" t="s">
        <v>6</v>
      </c>
      <c r="E27" s="9">
        <v>542</v>
      </c>
      <c r="F27" s="9">
        <v>99</v>
      </c>
      <c r="G27" s="19">
        <f t="shared" si="4"/>
        <v>641</v>
      </c>
      <c r="H27" s="33">
        <f t="shared" si="5"/>
        <v>705.1</v>
      </c>
      <c r="I27" s="53">
        <v>4300</v>
      </c>
      <c r="J27" s="54">
        <f t="shared" si="6"/>
        <v>2756300</v>
      </c>
      <c r="K27" s="54">
        <f t="shared" si="7"/>
        <v>2618485</v>
      </c>
      <c r="L27" s="54">
        <f t="shared" si="8"/>
        <v>2205040</v>
      </c>
      <c r="M27" s="55">
        <f t="shared" si="9"/>
        <v>5500</v>
      </c>
    </row>
    <row r="28" spans="1:17" x14ac:dyDescent="0.25">
      <c r="A28" s="7">
        <v>26</v>
      </c>
      <c r="B28" s="7">
        <v>702</v>
      </c>
      <c r="C28" s="8">
        <v>7</v>
      </c>
      <c r="D28" s="9" t="s">
        <v>6</v>
      </c>
      <c r="E28" s="9">
        <v>574</v>
      </c>
      <c r="F28" s="9">
        <v>108</v>
      </c>
      <c r="G28" s="19">
        <f t="shared" si="4"/>
        <v>682</v>
      </c>
      <c r="H28" s="33">
        <f t="shared" si="5"/>
        <v>750.2</v>
      </c>
      <c r="I28" s="53">
        <v>4300</v>
      </c>
      <c r="J28" s="54">
        <f t="shared" si="6"/>
        <v>2932600</v>
      </c>
      <c r="K28" s="54">
        <f t="shared" si="7"/>
        <v>2785970</v>
      </c>
      <c r="L28" s="54">
        <f t="shared" si="8"/>
        <v>2346080</v>
      </c>
      <c r="M28" s="55">
        <f t="shared" si="9"/>
        <v>6000</v>
      </c>
    </row>
    <row r="29" spans="1:17" x14ac:dyDescent="0.25">
      <c r="A29" s="7">
        <v>27</v>
      </c>
      <c r="B29" s="7">
        <v>703</v>
      </c>
      <c r="C29" s="8">
        <v>7</v>
      </c>
      <c r="D29" s="9" t="s">
        <v>6</v>
      </c>
      <c r="E29" s="9">
        <v>500</v>
      </c>
      <c r="F29" s="9">
        <v>182</v>
      </c>
      <c r="G29" s="19">
        <f t="shared" si="4"/>
        <v>682</v>
      </c>
      <c r="H29" s="33">
        <f t="shared" si="5"/>
        <v>750.2</v>
      </c>
      <c r="I29" s="53">
        <v>4300</v>
      </c>
      <c r="J29" s="54">
        <f t="shared" si="6"/>
        <v>2932600</v>
      </c>
      <c r="K29" s="54">
        <f t="shared" si="7"/>
        <v>2785970</v>
      </c>
      <c r="L29" s="54">
        <f t="shared" si="8"/>
        <v>2346080</v>
      </c>
      <c r="M29" s="55">
        <f t="shared" si="9"/>
        <v>6000</v>
      </c>
    </row>
    <row r="30" spans="1:17" x14ac:dyDescent="0.25">
      <c r="A30" s="7">
        <v>28</v>
      </c>
      <c r="B30" s="7">
        <v>704</v>
      </c>
      <c r="C30" s="8">
        <v>7</v>
      </c>
      <c r="D30" s="9" t="s">
        <v>6</v>
      </c>
      <c r="E30" s="9">
        <v>490</v>
      </c>
      <c r="F30" s="9">
        <v>150</v>
      </c>
      <c r="G30" s="19">
        <f t="shared" si="4"/>
        <v>640</v>
      </c>
      <c r="H30" s="33">
        <f t="shared" si="5"/>
        <v>704</v>
      </c>
      <c r="I30" s="53">
        <v>4300</v>
      </c>
      <c r="J30" s="54">
        <f t="shared" si="6"/>
        <v>2752000</v>
      </c>
      <c r="K30" s="54">
        <f t="shared" si="7"/>
        <v>2614400</v>
      </c>
      <c r="L30" s="54">
        <f t="shared" si="8"/>
        <v>2201600</v>
      </c>
      <c r="M30" s="55">
        <f t="shared" si="9"/>
        <v>5500</v>
      </c>
    </row>
    <row r="31" spans="1:17" ht="16.5" x14ac:dyDescent="0.3">
      <c r="A31" s="47" t="s">
        <v>2</v>
      </c>
      <c r="B31" s="48"/>
      <c r="C31" s="48"/>
      <c r="D31" s="49"/>
      <c r="E31" s="11">
        <f>SUM(E3:E30)</f>
        <v>14742</v>
      </c>
      <c r="F31" s="11">
        <f>SUM(F3:F30)</f>
        <v>3848</v>
      </c>
      <c r="G31" s="37">
        <f>SUM(G3:G30)</f>
        <v>18590</v>
      </c>
      <c r="H31" s="11">
        <f>SUM(H3:H30)</f>
        <v>20449.000000000004</v>
      </c>
      <c r="I31" s="56"/>
      <c r="J31" s="57">
        <f>SUM(J3:J30)</f>
        <v>79937000</v>
      </c>
      <c r="K31" s="57">
        <f>SUM(K3:K30)</f>
        <v>75940150</v>
      </c>
      <c r="L31" s="57">
        <f>SUM(L3:L30)</f>
        <v>63949600</v>
      </c>
      <c r="M31" s="58"/>
      <c r="O31" s="3"/>
    </row>
    <row r="32" spans="1:17" x14ac:dyDescent="0.25">
      <c r="H32" s="28"/>
      <c r="J32" s="12"/>
    </row>
    <row r="38" spans="3:12" x14ac:dyDescent="0.25">
      <c r="E38" s="27"/>
      <c r="F38" s="27"/>
      <c r="G38" s="28"/>
      <c r="H38" s="28"/>
      <c r="I38" s="60"/>
      <c r="J38" s="60"/>
      <c r="K38" s="60"/>
      <c r="L38" s="60"/>
    </row>
    <row r="39" spans="3:12" x14ac:dyDescent="0.25">
      <c r="E39" s="27"/>
      <c r="F39" s="27"/>
      <c r="G39" s="28"/>
      <c r="H39" s="27"/>
      <c r="I39" s="61"/>
      <c r="J39" s="60"/>
      <c r="K39" s="61"/>
      <c r="L39" s="18"/>
    </row>
    <row r="40" spans="3:12" x14ac:dyDescent="0.25">
      <c r="E40" s="27"/>
      <c r="F40" s="27"/>
      <c r="G40" s="28"/>
      <c r="H40" s="28"/>
      <c r="I40" s="61"/>
      <c r="J40" s="60"/>
      <c r="K40" s="61"/>
      <c r="L40" s="18"/>
    </row>
    <row r="41" spans="3:12" x14ac:dyDescent="0.25">
      <c r="E41" s="27"/>
      <c r="G41" s="28"/>
      <c r="H41" s="27"/>
      <c r="I41" s="61"/>
      <c r="J41" s="60"/>
      <c r="K41" s="61"/>
      <c r="L41" s="18"/>
    </row>
    <row r="42" spans="3:12" x14ac:dyDescent="0.25">
      <c r="G42" s="29"/>
      <c r="I42" s="62"/>
      <c r="L42" s="62"/>
    </row>
    <row r="43" spans="3:12" x14ac:dyDescent="0.25">
      <c r="G43" s="29"/>
      <c r="I43" s="62"/>
      <c r="L43" s="62"/>
    </row>
    <row r="44" spans="3:12" x14ac:dyDescent="0.25">
      <c r="G44" s="29"/>
      <c r="I44" s="62"/>
      <c r="J44" s="62"/>
      <c r="L44" s="62"/>
    </row>
    <row r="45" spans="3:12" x14ac:dyDescent="0.25">
      <c r="H45" s="29"/>
      <c r="J45" s="62"/>
    </row>
    <row r="46" spans="3:12" x14ac:dyDescent="0.25">
      <c r="C46" s="30"/>
      <c r="E46" s="31"/>
      <c r="F46" s="31"/>
      <c r="G46" s="29"/>
      <c r="I46" s="62"/>
      <c r="J46" s="62"/>
      <c r="L46" s="62"/>
    </row>
    <row r="47" spans="3:12" x14ac:dyDescent="0.25">
      <c r="G47" s="29"/>
      <c r="I47" s="62"/>
      <c r="L47" s="62"/>
    </row>
    <row r="48" spans="3:12" x14ac:dyDescent="0.25">
      <c r="G48" s="29"/>
      <c r="I48" s="62"/>
      <c r="L48" s="62"/>
    </row>
    <row r="49" spans="7:12" x14ac:dyDescent="0.25">
      <c r="G49" s="29"/>
      <c r="I49" s="62"/>
      <c r="L49" s="62"/>
    </row>
    <row r="50" spans="7:12" x14ac:dyDescent="0.25">
      <c r="G50" s="29"/>
      <c r="I50" s="62"/>
      <c r="L50" s="62"/>
    </row>
    <row r="51" spans="7:12" x14ac:dyDescent="0.25">
      <c r="G51" s="29"/>
      <c r="I51" s="62"/>
      <c r="L51" s="62"/>
    </row>
  </sheetData>
  <mergeCells count="2">
    <mergeCell ref="A31:D31"/>
    <mergeCell ref="A1:M1"/>
  </mergeCells>
  <phoneticPr fontId="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7197-41EF-4149-9CC7-ACED9C4C2511}">
  <dimension ref="A1:Q96"/>
  <sheetViews>
    <sheetView topLeftCell="A61" zoomScale="145" zoomScaleNormal="145" workbookViewId="0">
      <selection activeCell="J96" sqref="J96:L96"/>
    </sheetView>
  </sheetViews>
  <sheetFormatPr defaultRowHeight="15" x14ac:dyDescent="0.25"/>
  <cols>
    <col min="1" max="1" width="4.7109375" style="26" customWidth="1"/>
    <col min="2" max="2" width="6.140625" style="10" customWidth="1"/>
    <col min="3" max="3" width="5.28515625" style="10" customWidth="1"/>
    <col min="4" max="4" width="7.42578125" style="10" customWidth="1"/>
    <col min="5" max="5" width="9.5703125" style="10" customWidth="1"/>
    <col min="6" max="6" width="6.5703125" style="10" customWidth="1"/>
    <col min="7" max="7" width="6.7109375" style="27" customWidth="1"/>
    <col min="8" max="8" width="7.42578125" style="10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0"/>
    <col min="15" max="15" width="15.140625" bestFit="1" customWidth="1"/>
    <col min="16" max="16" width="15.28515625" customWidth="1"/>
    <col min="17" max="17" width="12.85546875" customWidth="1"/>
  </cols>
  <sheetData>
    <row r="1" spans="1:17" ht="15.75" x14ac:dyDescent="0.25">
      <c r="A1" s="51" t="s">
        <v>48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7" ht="81.75" customHeight="1" x14ac:dyDescent="0.25">
      <c r="A2" s="4" t="s">
        <v>0</v>
      </c>
      <c r="B2" s="5" t="s">
        <v>3</v>
      </c>
      <c r="C2" s="5" t="s">
        <v>1</v>
      </c>
      <c r="D2" s="5" t="s">
        <v>4</v>
      </c>
      <c r="E2" s="6" t="s">
        <v>15</v>
      </c>
      <c r="F2" s="6" t="s">
        <v>38</v>
      </c>
      <c r="G2" s="5" t="s">
        <v>14</v>
      </c>
      <c r="H2" s="5" t="s">
        <v>33</v>
      </c>
      <c r="I2" s="5" t="s">
        <v>54</v>
      </c>
      <c r="J2" s="5" t="s">
        <v>55</v>
      </c>
      <c r="K2" s="5" t="s">
        <v>56</v>
      </c>
      <c r="L2" s="5" t="s">
        <v>57</v>
      </c>
      <c r="M2" s="5" t="s">
        <v>58</v>
      </c>
    </row>
    <row r="3" spans="1:17" x14ac:dyDescent="0.25">
      <c r="A3" s="7">
        <v>1</v>
      </c>
      <c r="B3" s="7">
        <v>101</v>
      </c>
      <c r="C3" s="8">
        <v>1</v>
      </c>
      <c r="D3" s="9" t="s">
        <v>32</v>
      </c>
      <c r="E3" s="9">
        <v>322</v>
      </c>
      <c r="F3" s="9">
        <v>100</v>
      </c>
      <c r="G3" s="19">
        <f>E3+F3</f>
        <v>422</v>
      </c>
      <c r="H3" s="33">
        <f t="shared" ref="H3:H30" si="0">G3*1.1</f>
        <v>464.20000000000005</v>
      </c>
      <c r="I3" s="53">
        <v>4300</v>
      </c>
      <c r="J3" s="54">
        <f>G3*I3</f>
        <v>1814600</v>
      </c>
      <c r="K3" s="54">
        <f t="shared" ref="K3:K23" si="1">J3*0.95</f>
        <v>1723870</v>
      </c>
      <c r="L3" s="54">
        <f t="shared" ref="L3:L23" si="2">J3*0.8</f>
        <v>1451680</v>
      </c>
      <c r="M3" s="55">
        <f t="shared" ref="M3" si="3">MROUND((J3*0.025/12),500)</f>
        <v>4000</v>
      </c>
      <c r="O3" s="1"/>
      <c r="P3" s="2"/>
      <c r="Q3" s="2"/>
    </row>
    <row r="4" spans="1:17" x14ac:dyDescent="0.25">
      <c r="A4" s="7">
        <v>2</v>
      </c>
      <c r="B4" s="7">
        <v>102</v>
      </c>
      <c r="C4" s="8">
        <v>1</v>
      </c>
      <c r="D4" s="9" t="s">
        <v>32</v>
      </c>
      <c r="E4" s="9">
        <v>412</v>
      </c>
      <c r="F4" s="9">
        <v>37</v>
      </c>
      <c r="G4" s="19">
        <f t="shared" ref="G4:G30" si="4">E4+F4</f>
        <v>449</v>
      </c>
      <c r="H4" s="33">
        <f t="shared" si="0"/>
        <v>493.90000000000003</v>
      </c>
      <c r="I4" s="53">
        <v>4300</v>
      </c>
      <c r="J4" s="54">
        <f t="shared" ref="J4:J30" si="5">G4*I4</f>
        <v>1930700</v>
      </c>
      <c r="K4" s="54">
        <f t="shared" ref="K4:K30" si="6">J4*0.95</f>
        <v>1834165</v>
      </c>
      <c r="L4" s="54">
        <f t="shared" ref="L4:L30" si="7">J4*0.8</f>
        <v>1544560</v>
      </c>
      <c r="M4" s="55">
        <f t="shared" ref="M4:M30" si="8">MROUND((J4*0.025/12),500)</f>
        <v>4000</v>
      </c>
      <c r="O4" s="1"/>
      <c r="P4" s="2"/>
      <c r="Q4" s="2"/>
    </row>
    <row r="5" spans="1:17" x14ac:dyDescent="0.25">
      <c r="A5" s="7">
        <v>3</v>
      </c>
      <c r="B5" s="7">
        <v>103</v>
      </c>
      <c r="C5" s="8">
        <v>1</v>
      </c>
      <c r="D5" s="9" t="s">
        <v>32</v>
      </c>
      <c r="E5" s="9">
        <v>412</v>
      </c>
      <c r="F5" s="9">
        <v>37</v>
      </c>
      <c r="G5" s="19">
        <f t="shared" si="4"/>
        <v>449</v>
      </c>
      <c r="H5" s="33">
        <f t="shared" si="0"/>
        <v>493.90000000000003</v>
      </c>
      <c r="I5" s="53">
        <v>4300</v>
      </c>
      <c r="J5" s="54">
        <f t="shared" si="5"/>
        <v>1930700</v>
      </c>
      <c r="K5" s="54">
        <f t="shared" si="6"/>
        <v>1834165</v>
      </c>
      <c r="L5" s="54">
        <f t="shared" si="7"/>
        <v>1544560</v>
      </c>
      <c r="M5" s="55">
        <f t="shared" si="8"/>
        <v>4000</v>
      </c>
      <c r="O5" s="1"/>
      <c r="P5" s="2"/>
      <c r="Q5" s="2"/>
    </row>
    <row r="6" spans="1:17" x14ac:dyDescent="0.25">
      <c r="A6" s="7">
        <v>4</v>
      </c>
      <c r="B6" s="7">
        <v>104</v>
      </c>
      <c r="C6" s="8">
        <v>1</v>
      </c>
      <c r="D6" s="9" t="s">
        <v>32</v>
      </c>
      <c r="E6" s="9">
        <v>355</v>
      </c>
      <c r="F6" s="9">
        <v>67</v>
      </c>
      <c r="G6" s="19">
        <f t="shared" si="4"/>
        <v>422</v>
      </c>
      <c r="H6" s="33">
        <f t="shared" si="0"/>
        <v>464.20000000000005</v>
      </c>
      <c r="I6" s="53">
        <v>4300</v>
      </c>
      <c r="J6" s="54">
        <f t="shared" si="5"/>
        <v>1814600</v>
      </c>
      <c r="K6" s="54">
        <f t="shared" si="6"/>
        <v>1723870</v>
      </c>
      <c r="L6" s="54">
        <f t="shared" si="7"/>
        <v>1451680</v>
      </c>
      <c r="M6" s="55">
        <f t="shared" si="8"/>
        <v>4000</v>
      </c>
      <c r="O6" s="1"/>
      <c r="P6" s="2"/>
      <c r="Q6" s="2"/>
    </row>
    <row r="7" spans="1:17" ht="17.25" thickBot="1" x14ac:dyDescent="0.3">
      <c r="A7" s="7">
        <v>5</v>
      </c>
      <c r="B7" s="7">
        <v>201</v>
      </c>
      <c r="C7" s="8">
        <v>2</v>
      </c>
      <c r="D7" s="9" t="s">
        <v>32</v>
      </c>
      <c r="E7" s="9">
        <v>322</v>
      </c>
      <c r="F7" s="9">
        <v>100</v>
      </c>
      <c r="G7" s="19">
        <f t="shared" si="4"/>
        <v>422</v>
      </c>
      <c r="H7" s="33">
        <f t="shared" si="0"/>
        <v>464.20000000000005</v>
      </c>
      <c r="I7" s="53">
        <v>4300</v>
      </c>
      <c r="J7" s="54">
        <f t="shared" si="5"/>
        <v>1814600</v>
      </c>
      <c r="K7" s="54">
        <f t="shared" si="6"/>
        <v>1723870</v>
      </c>
      <c r="L7" s="54">
        <f t="shared" si="7"/>
        <v>1451680</v>
      </c>
      <c r="M7" s="55">
        <f t="shared" si="8"/>
        <v>4000</v>
      </c>
      <c r="O7" s="15"/>
      <c r="P7" s="2"/>
    </row>
    <row r="8" spans="1:17" ht="17.25" thickBot="1" x14ac:dyDescent="0.3">
      <c r="A8" s="7">
        <v>6</v>
      </c>
      <c r="B8" s="7">
        <v>202</v>
      </c>
      <c r="C8" s="8">
        <v>2</v>
      </c>
      <c r="D8" s="9" t="s">
        <v>32</v>
      </c>
      <c r="E8" s="9">
        <v>412</v>
      </c>
      <c r="F8" s="9">
        <v>37</v>
      </c>
      <c r="G8" s="19">
        <f t="shared" si="4"/>
        <v>449</v>
      </c>
      <c r="H8" s="33">
        <f t="shared" si="0"/>
        <v>493.90000000000003</v>
      </c>
      <c r="I8" s="53">
        <v>4300</v>
      </c>
      <c r="J8" s="54">
        <f t="shared" si="5"/>
        <v>1930700</v>
      </c>
      <c r="K8" s="54">
        <f t="shared" si="6"/>
        <v>1834165</v>
      </c>
      <c r="L8" s="54">
        <f t="shared" si="7"/>
        <v>1544560</v>
      </c>
      <c r="M8" s="55">
        <f t="shared" si="8"/>
        <v>4000</v>
      </c>
      <c r="O8" s="15"/>
      <c r="P8" s="2"/>
    </row>
    <row r="9" spans="1:17" ht="17.25" thickBot="1" x14ac:dyDescent="0.3">
      <c r="A9" s="7">
        <v>7</v>
      </c>
      <c r="B9" s="7">
        <v>203</v>
      </c>
      <c r="C9" s="8">
        <v>2</v>
      </c>
      <c r="D9" s="9" t="s">
        <v>32</v>
      </c>
      <c r="E9" s="9">
        <v>412</v>
      </c>
      <c r="F9" s="9">
        <v>37</v>
      </c>
      <c r="G9" s="19">
        <f t="shared" si="4"/>
        <v>449</v>
      </c>
      <c r="H9" s="33">
        <f t="shared" si="0"/>
        <v>493.90000000000003</v>
      </c>
      <c r="I9" s="53">
        <v>4300</v>
      </c>
      <c r="J9" s="54">
        <f t="shared" si="5"/>
        <v>1930700</v>
      </c>
      <c r="K9" s="54">
        <f t="shared" si="6"/>
        <v>1834165</v>
      </c>
      <c r="L9" s="54">
        <f t="shared" si="7"/>
        <v>1544560</v>
      </c>
      <c r="M9" s="55">
        <f t="shared" si="8"/>
        <v>4000</v>
      </c>
      <c r="O9" s="15"/>
      <c r="P9" s="2"/>
    </row>
    <row r="10" spans="1:17" ht="17.25" thickBot="1" x14ac:dyDescent="0.3">
      <c r="A10" s="7">
        <v>8</v>
      </c>
      <c r="B10" s="7">
        <v>204</v>
      </c>
      <c r="C10" s="8">
        <v>2</v>
      </c>
      <c r="D10" s="9" t="s">
        <v>32</v>
      </c>
      <c r="E10" s="9">
        <v>355</v>
      </c>
      <c r="F10" s="9">
        <v>67</v>
      </c>
      <c r="G10" s="19">
        <f t="shared" si="4"/>
        <v>422</v>
      </c>
      <c r="H10" s="33">
        <f t="shared" si="0"/>
        <v>464.20000000000005</v>
      </c>
      <c r="I10" s="53">
        <v>4300</v>
      </c>
      <c r="J10" s="54">
        <f t="shared" si="5"/>
        <v>1814600</v>
      </c>
      <c r="K10" s="54">
        <f t="shared" si="6"/>
        <v>1723870</v>
      </c>
      <c r="L10" s="54">
        <f t="shared" si="7"/>
        <v>1451680</v>
      </c>
      <c r="M10" s="55">
        <f t="shared" si="8"/>
        <v>4000</v>
      </c>
      <c r="O10" s="15"/>
      <c r="P10" s="2"/>
    </row>
    <row r="11" spans="1:17" ht="17.25" thickBot="1" x14ac:dyDescent="0.3">
      <c r="A11" s="7">
        <v>9</v>
      </c>
      <c r="B11" s="7">
        <v>301</v>
      </c>
      <c r="C11" s="8">
        <v>3</v>
      </c>
      <c r="D11" s="9" t="s">
        <v>32</v>
      </c>
      <c r="E11" s="9">
        <v>322</v>
      </c>
      <c r="F11" s="9">
        <v>100</v>
      </c>
      <c r="G11" s="19">
        <f t="shared" si="4"/>
        <v>422</v>
      </c>
      <c r="H11" s="33">
        <f t="shared" si="0"/>
        <v>464.20000000000005</v>
      </c>
      <c r="I11" s="53">
        <v>4300</v>
      </c>
      <c r="J11" s="54">
        <f t="shared" si="5"/>
        <v>1814600</v>
      </c>
      <c r="K11" s="54">
        <f t="shared" si="6"/>
        <v>1723870</v>
      </c>
      <c r="L11" s="54">
        <f t="shared" si="7"/>
        <v>1451680</v>
      </c>
      <c r="M11" s="55">
        <f t="shared" si="8"/>
        <v>4000</v>
      </c>
      <c r="O11" s="15"/>
      <c r="P11" s="2"/>
      <c r="Q11" s="2"/>
    </row>
    <row r="12" spans="1:17" ht="17.25" thickBot="1" x14ac:dyDescent="0.3">
      <c r="A12" s="7">
        <v>10</v>
      </c>
      <c r="B12" s="7">
        <v>302</v>
      </c>
      <c r="C12" s="8">
        <v>3</v>
      </c>
      <c r="D12" s="9" t="s">
        <v>32</v>
      </c>
      <c r="E12" s="9">
        <v>412</v>
      </c>
      <c r="F12" s="9">
        <v>37</v>
      </c>
      <c r="G12" s="19">
        <f t="shared" si="4"/>
        <v>449</v>
      </c>
      <c r="H12" s="33">
        <f t="shared" si="0"/>
        <v>493.90000000000003</v>
      </c>
      <c r="I12" s="53">
        <v>4300</v>
      </c>
      <c r="J12" s="54">
        <f t="shared" si="5"/>
        <v>1930700</v>
      </c>
      <c r="K12" s="54">
        <f t="shared" si="6"/>
        <v>1834165</v>
      </c>
      <c r="L12" s="54">
        <f t="shared" si="7"/>
        <v>1544560</v>
      </c>
      <c r="M12" s="55">
        <f t="shared" si="8"/>
        <v>4000</v>
      </c>
      <c r="O12" s="15"/>
      <c r="P12" s="2"/>
      <c r="Q12" s="2"/>
    </row>
    <row r="13" spans="1:17" ht="17.25" thickBot="1" x14ac:dyDescent="0.3">
      <c r="A13" s="7">
        <v>11</v>
      </c>
      <c r="B13" s="7">
        <v>303</v>
      </c>
      <c r="C13" s="8">
        <v>3</v>
      </c>
      <c r="D13" s="9" t="s">
        <v>32</v>
      </c>
      <c r="E13" s="9">
        <v>412</v>
      </c>
      <c r="F13" s="9">
        <v>37</v>
      </c>
      <c r="G13" s="19">
        <f t="shared" si="4"/>
        <v>449</v>
      </c>
      <c r="H13" s="33">
        <f t="shared" si="0"/>
        <v>493.90000000000003</v>
      </c>
      <c r="I13" s="53">
        <v>4300</v>
      </c>
      <c r="J13" s="54">
        <f t="shared" si="5"/>
        <v>1930700</v>
      </c>
      <c r="K13" s="54">
        <f t="shared" si="6"/>
        <v>1834165</v>
      </c>
      <c r="L13" s="54">
        <f t="shared" si="7"/>
        <v>1544560</v>
      </c>
      <c r="M13" s="55">
        <f t="shared" si="8"/>
        <v>4000</v>
      </c>
      <c r="O13" s="15"/>
      <c r="P13" s="2"/>
      <c r="Q13" s="2"/>
    </row>
    <row r="14" spans="1:17" ht="17.25" thickBot="1" x14ac:dyDescent="0.3">
      <c r="A14" s="7">
        <v>12</v>
      </c>
      <c r="B14" s="7">
        <v>304</v>
      </c>
      <c r="C14" s="8">
        <v>3</v>
      </c>
      <c r="D14" s="9" t="s">
        <v>32</v>
      </c>
      <c r="E14" s="9">
        <v>355</v>
      </c>
      <c r="F14" s="9">
        <v>67</v>
      </c>
      <c r="G14" s="19">
        <f t="shared" si="4"/>
        <v>422</v>
      </c>
      <c r="H14" s="33">
        <f t="shared" si="0"/>
        <v>464.20000000000005</v>
      </c>
      <c r="I14" s="53">
        <v>4300</v>
      </c>
      <c r="J14" s="54">
        <f t="shared" si="5"/>
        <v>1814600</v>
      </c>
      <c r="K14" s="54">
        <f t="shared" si="6"/>
        <v>1723870</v>
      </c>
      <c r="L14" s="54">
        <f t="shared" si="7"/>
        <v>1451680</v>
      </c>
      <c r="M14" s="55">
        <f t="shared" si="8"/>
        <v>4000</v>
      </c>
      <c r="O14" s="15"/>
      <c r="P14" s="2"/>
      <c r="Q14" s="2"/>
    </row>
    <row r="15" spans="1:17" ht="17.25" thickBot="1" x14ac:dyDescent="0.3">
      <c r="A15" s="7">
        <v>13</v>
      </c>
      <c r="B15" s="7">
        <v>401</v>
      </c>
      <c r="C15" s="8">
        <v>4</v>
      </c>
      <c r="D15" s="9" t="s">
        <v>32</v>
      </c>
      <c r="E15" s="9">
        <v>322</v>
      </c>
      <c r="F15" s="9">
        <v>100</v>
      </c>
      <c r="G15" s="19">
        <f t="shared" si="4"/>
        <v>422</v>
      </c>
      <c r="H15" s="33">
        <f t="shared" si="0"/>
        <v>464.20000000000005</v>
      </c>
      <c r="I15" s="53">
        <v>4300</v>
      </c>
      <c r="J15" s="54">
        <f t="shared" si="5"/>
        <v>1814600</v>
      </c>
      <c r="K15" s="54">
        <f t="shared" si="6"/>
        <v>1723870</v>
      </c>
      <c r="L15" s="54">
        <f t="shared" si="7"/>
        <v>1451680</v>
      </c>
      <c r="M15" s="55">
        <f t="shared" si="8"/>
        <v>4000</v>
      </c>
      <c r="O15" s="15"/>
      <c r="P15" s="2"/>
      <c r="Q15" s="2"/>
    </row>
    <row r="16" spans="1:17" ht="16.5" x14ac:dyDescent="0.25">
      <c r="A16" s="7">
        <v>14</v>
      </c>
      <c r="B16" s="7">
        <v>402</v>
      </c>
      <c r="C16" s="8">
        <v>4</v>
      </c>
      <c r="D16" s="9" t="s">
        <v>32</v>
      </c>
      <c r="E16" s="9">
        <v>412</v>
      </c>
      <c r="F16" s="9">
        <v>37</v>
      </c>
      <c r="G16" s="19">
        <f t="shared" si="4"/>
        <v>449</v>
      </c>
      <c r="H16" s="33">
        <f t="shared" si="0"/>
        <v>493.90000000000003</v>
      </c>
      <c r="I16" s="53">
        <v>4300</v>
      </c>
      <c r="J16" s="54">
        <f t="shared" si="5"/>
        <v>1930700</v>
      </c>
      <c r="K16" s="54">
        <f t="shared" si="6"/>
        <v>1834165</v>
      </c>
      <c r="L16" s="54">
        <f t="shared" si="7"/>
        <v>1544560</v>
      </c>
      <c r="M16" s="55">
        <f t="shared" si="8"/>
        <v>4000</v>
      </c>
      <c r="O16" s="46"/>
      <c r="P16" s="2"/>
      <c r="Q16" s="2"/>
    </row>
    <row r="17" spans="1:17" ht="16.5" x14ac:dyDescent="0.25">
      <c r="A17" s="7">
        <v>15</v>
      </c>
      <c r="B17" s="7">
        <v>403</v>
      </c>
      <c r="C17" s="8">
        <v>4</v>
      </c>
      <c r="D17" s="9" t="s">
        <v>32</v>
      </c>
      <c r="E17" s="9">
        <v>412</v>
      </c>
      <c r="F17" s="9">
        <v>37</v>
      </c>
      <c r="G17" s="19">
        <f t="shared" si="4"/>
        <v>449</v>
      </c>
      <c r="H17" s="33">
        <f t="shared" si="0"/>
        <v>493.90000000000003</v>
      </c>
      <c r="I17" s="53">
        <v>4300</v>
      </c>
      <c r="J17" s="54">
        <f t="shared" si="5"/>
        <v>1930700</v>
      </c>
      <c r="K17" s="54">
        <f t="shared" si="6"/>
        <v>1834165</v>
      </c>
      <c r="L17" s="54">
        <f t="shared" si="7"/>
        <v>1544560</v>
      </c>
      <c r="M17" s="55">
        <f t="shared" si="8"/>
        <v>4000</v>
      </c>
      <c r="O17" s="46"/>
      <c r="P17" s="2"/>
      <c r="Q17" s="2"/>
    </row>
    <row r="18" spans="1:17" ht="16.5" x14ac:dyDescent="0.25">
      <c r="A18" s="7">
        <v>16</v>
      </c>
      <c r="B18" s="7">
        <v>404</v>
      </c>
      <c r="C18" s="8">
        <v>4</v>
      </c>
      <c r="D18" s="9" t="s">
        <v>32</v>
      </c>
      <c r="E18" s="9">
        <v>355</v>
      </c>
      <c r="F18" s="9">
        <v>67</v>
      </c>
      <c r="G18" s="19">
        <f t="shared" si="4"/>
        <v>422</v>
      </c>
      <c r="H18" s="33">
        <f t="shared" si="0"/>
        <v>464.20000000000005</v>
      </c>
      <c r="I18" s="53">
        <v>4300</v>
      </c>
      <c r="J18" s="54">
        <f t="shared" si="5"/>
        <v>1814600</v>
      </c>
      <c r="K18" s="54">
        <f t="shared" si="6"/>
        <v>1723870</v>
      </c>
      <c r="L18" s="54">
        <f t="shared" si="7"/>
        <v>1451680</v>
      </c>
      <c r="M18" s="55">
        <f t="shared" si="8"/>
        <v>4000</v>
      </c>
      <c r="O18" s="46"/>
      <c r="P18" s="2"/>
      <c r="Q18" s="2"/>
    </row>
    <row r="19" spans="1:17" x14ac:dyDescent="0.25">
      <c r="A19" s="7">
        <v>17</v>
      </c>
      <c r="B19" s="7">
        <v>501</v>
      </c>
      <c r="C19" s="8">
        <v>5</v>
      </c>
      <c r="D19" s="9" t="s">
        <v>32</v>
      </c>
      <c r="E19" s="9">
        <v>322</v>
      </c>
      <c r="F19" s="9">
        <v>100</v>
      </c>
      <c r="G19" s="19">
        <f t="shared" si="4"/>
        <v>422</v>
      </c>
      <c r="H19" s="33">
        <f t="shared" si="0"/>
        <v>464.20000000000005</v>
      </c>
      <c r="I19" s="53">
        <v>4300</v>
      </c>
      <c r="J19" s="54">
        <f t="shared" si="5"/>
        <v>1814600</v>
      </c>
      <c r="K19" s="54">
        <f t="shared" si="6"/>
        <v>1723870</v>
      </c>
      <c r="L19" s="54">
        <f t="shared" si="7"/>
        <v>1451680</v>
      </c>
      <c r="M19" s="55">
        <f t="shared" si="8"/>
        <v>4000</v>
      </c>
    </row>
    <row r="20" spans="1:17" x14ac:dyDescent="0.25">
      <c r="A20" s="7">
        <v>18</v>
      </c>
      <c r="B20" s="7">
        <v>502</v>
      </c>
      <c r="C20" s="8">
        <v>5</v>
      </c>
      <c r="D20" s="9" t="s">
        <v>32</v>
      </c>
      <c r="E20" s="9">
        <v>412</v>
      </c>
      <c r="F20" s="9">
        <v>37</v>
      </c>
      <c r="G20" s="19">
        <f t="shared" si="4"/>
        <v>449</v>
      </c>
      <c r="H20" s="33">
        <f t="shared" si="0"/>
        <v>493.90000000000003</v>
      </c>
      <c r="I20" s="53">
        <v>4300</v>
      </c>
      <c r="J20" s="54">
        <f t="shared" si="5"/>
        <v>1930700</v>
      </c>
      <c r="K20" s="54">
        <f t="shared" si="6"/>
        <v>1834165</v>
      </c>
      <c r="L20" s="54">
        <f t="shared" si="7"/>
        <v>1544560</v>
      </c>
      <c r="M20" s="55">
        <f t="shared" si="8"/>
        <v>4000</v>
      </c>
    </row>
    <row r="21" spans="1:17" x14ac:dyDescent="0.25">
      <c r="A21" s="7">
        <v>19</v>
      </c>
      <c r="B21" s="7">
        <v>503</v>
      </c>
      <c r="C21" s="8">
        <v>5</v>
      </c>
      <c r="D21" s="9" t="s">
        <v>32</v>
      </c>
      <c r="E21" s="9">
        <v>412</v>
      </c>
      <c r="F21" s="9">
        <v>37</v>
      </c>
      <c r="G21" s="19">
        <f t="shared" si="4"/>
        <v>449</v>
      </c>
      <c r="H21" s="33">
        <f t="shared" si="0"/>
        <v>493.90000000000003</v>
      </c>
      <c r="I21" s="53">
        <v>4300</v>
      </c>
      <c r="J21" s="54">
        <f t="shared" si="5"/>
        <v>1930700</v>
      </c>
      <c r="K21" s="54">
        <f t="shared" si="6"/>
        <v>1834165</v>
      </c>
      <c r="L21" s="54">
        <f t="shared" si="7"/>
        <v>1544560</v>
      </c>
      <c r="M21" s="55">
        <f t="shared" si="8"/>
        <v>4000</v>
      </c>
    </row>
    <row r="22" spans="1:17" x14ac:dyDescent="0.25">
      <c r="A22" s="7">
        <v>20</v>
      </c>
      <c r="B22" s="7">
        <v>504</v>
      </c>
      <c r="C22" s="8">
        <v>5</v>
      </c>
      <c r="D22" s="9" t="s">
        <v>32</v>
      </c>
      <c r="E22" s="9">
        <v>355</v>
      </c>
      <c r="F22" s="9">
        <v>67</v>
      </c>
      <c r="G22" s="19">
        <f t="shared" si="4"/>
        <v>422</v>
      </c>
      <c r="H22" s="33">
        <f t="shared" si="0"/>
        <v>464.20000000000005</v>
      </c>
      <c r="I22" s="53">
        <v>4300</v>
      </c>
      <c r="J22" s="54">
        <f t="shared" si="5"/>
        <v>1814600</v>
      </c>
      <c r="K22" s="54">
        <f t="shared" si="6"/>
        <v>1723870</v>
      </c>
      <c r="L22" s="54">
        <f t="shared" si="7"/>
        <v>1451680</v>
      </c>
      <c r="M22" s="55">
        <f t="shared" si="8"/>
        <v>4000</v>
      </c>
    </row>
    <row r="23" spans="1:17" x14ac:dyDescent="0.25">
      <c r="A23" s="7">
        <v>21</v>
      </c>
      <c r="B23" s="7">
        <v>601</v>
      </c>
      <c r="C23" s="8">
        <v>6</v>
      </c>
      <c r="D23" s="9" t="s">
        <v>32</v>
      </c>
      <c r="E23" s="9">
        <v>322</v>
      </c>
      <c r="F23" s="9">
        <v>100</v>
      </c>
      <c r="G23" s="19">
        <f t="shared" si="4"/>
        <v>422</v>
      </c>
      <c r="H23" s="33">
        <f t="shared" si="0"/>
        <v>464.20000000000005</v>
      </c>
      <c r="I23" s="53">
        <v>4300</v>
      </c>
      <c r="J23" s="54">
        <f t="shared" si="5"/>
        <v>1814600</v>
      </c>
      <c r="K23" s="54">
        <f t="shared" si="6"/>
        <v>1723870</v>
      </c>
      <c r="L23" s="54">
        <f t="shared" si="7"/>
        <v>1451680</v>
      </c>
      <c r="M23" s="55">
        <f t="shared" si="8"/>
        <v>4000</v>
      </c>
    </row>
    <row r="24" spans="1:17" x14ac:dyDescent="0.25">
      <c r="A24" s="7">
        <v>22</v>
      </c>
      <c r="B24" s="7">
        <v>602</v>
      </c>
      <c r="C24" s="8">
        <v>6</v>
      </c>
      <c r="D24" s="9" t="s">
        <v>32</v>
      </c>
      <c r="E24" s="9">
        <v>412</v>
      </c>
      <c r="F24" s="9">
        <v>37</v>
      </c>
      <c r="G24" s="19">
        <f t="shared" si="4"/>
        <v>449</v>
      </c>
      <c r="H24" s="33">
        <f t="shared" si="0"/>
        <v>493.90000000000003</v>
      </c>
      <c r="I24" s="53">
        <v>4300</v>
      </c>
      <c r="J24" s="54">
        <f t="shared" si="5"/>
        <v>1930700</v>
      </c>
      <c r="K24" s="54">
        <f t="shared" si="6"/>
        <v>1834165</v>
      </c>
      <c r="L24" s="54">
        <f t="shared" si="7"/>
        <v>1544560</v>
      </c>
      <c r="M24" s="55">
        <f t="shared" si="8"/>
        <v>4000</v>
      </c>
    </row>
    <row r="25" spans="1:17" x14ac:dyDescent="0.25">
      <c r="A25" s="7">
        <v>23</v>
      </c>
      <c r="B25" s="7">
        <v>603</v>
      </c>
      <c r="C25" s="8">
        <v>6</v>
      </c>
      <c r="D25" s="9" t="s">
        <v>32</v>
      </c>
      <c r="E25" s="9">
        <v>412</v>
      </c>
      <c r="F25" s="9">
        <v>37</v>
      </c>
      <c r="G25" s="19">
        <f t="shared" si="4"/>
        <v>449</v>
      </c>
      <c r="H25" s="33">
        <f t="shared" si="0"/>
        <v>493.90000000000003</v>
      </c>
      <c r="I25" s="53">
        <v>4300</v>
      </c>
      <c r="J25" s="54">
        <f t="shared" si="5"/>
        <v>1930700</v>
      </c>
      <c r="K25" s="54">
        <f t="shared" si="6"/>
        <v>1834165</v>
      </c>
      <c r="L25" s="54">
        <f t="shared" si="7"/>
        <v>1544560</v>
      </c>
      <c r="M25" s="55">
        <f t="shared" si="8"/>
        <v>4000</v>
      </c>
    </row>
    <row r="26" spans="1:17" x14ac:dyDescent="0.25">
      <c r="A26" s="7">
        <v>24</v>
      </c>
      <c r="B26" s="7">
        <v>604</v>
      </c>
      <c r="C26" s="8">
        <v>6</v>
      </c>
      <c r="D26" s="9" t="s">
        <v>32</v>
      </c>
      <c r="E26" s="9">
        <v>355</v>
      </c>
      <c r="F26" s="9">
        <v>67</v>
      </c>
      <c r="G26" s="19">
        <f t="shared" si="4"/>
        <v>422</v>
      </c>
      <c r="H26" s="33">
        <f t="shared" si="0"/>
        <v>464.20000000000005</v>
      </c>
      <c r="I26" s="53">
        <v>4300</v>
      </c>
      <c r="J26" s="54">
        <f t="shared" si="5"/>
        <v>1814600</v>
      </c>
      <c r="K26" s="54">
        <f t="shared" si="6"/>
        <v>1723870</v>
      </c>
      <c r="L26" s="54">
        <f t="shared" si="7"/>
        <v>1451680</v>
      </c>
      <c r="M26" s="55">
        <f t="shared" si="8"/>
        <v>4000</v>
      </c>
    </row>
    <row r="27" spans="1:17" x14ac:dyDescent="0.25">
      <c r="A27" s="7">
        <v>25</v>
      </c>
      <c r="B27" s="7">
        <v>701</v>
      </c>
      <c r="C27" s="8">
        <v>7</v>
      </c>
      <c r="D27" s="9" t="s">
        <v>32</v>
      </c>
      <c r="E27" s="9">
        <v>322</v>
      </c>
      <c r="F27" s="9">
        <v>100</v>
      </c>
      <c r="G27" s="19">
        <f t="shared" si="4"/>
        <v>422</v>
      </c>
      <c r="H27" s="33">
        <f t="shared" si="0"/>
        <v>464.20000000000005</v>
      </c>
      <c r="I27" s="53">
        <v>4300</v>
      </c>
      <c r="J27" s="54">
        <f t="shared" si="5"/>
        <v>1814600</v>
      </c>
      <c r="K27" s="54">
        <f t="shared" si="6"/>
        <v>1723870</v>
      </c>
      <c r="L27" s="54">
        <f t="shared" si="7"/>
        <v>1451680</v>
      </c>
      <c r="M27" s="55">
        <f t="shared" si="8"/>
        <v>4000</v>
      </c>
    </row>
    <row r="28" spans="1:17" x14ac:dyDescent="0.25">
      <c r="A28" s="7">
        <v>26</v>
      </c>
      <c r="B28" s="7">
        <v>702</v>
      </c>
      <c r="C28" s="8">
        <v>7</v>
      </c>
      <c r="D28" s="9" t="s">
        <v>32</v>
      </c>
      <c r="E28" s="9">
        <v>412</v>
      </c>
      <c r="F28" s="9">
        <v>37</v>
      </c>
      <c r="G28" s="19">
        <f t="shared" si="4"/>
        <v>449</v>
      </c>
      <c r="H28" s="33">
        <f t="shared" si="0"/>
        <v>493.90000000000003</v>
      </c>
      <c r="I28" s="53">
        <v>4300</v>
      </c>
      <c r="J28" s="54">
        <f t="shared" si="5"/>
        <v>1930700</v>
      </c>
      <c r="K28" s="54">
        <f t="shared" si="6"/>
        <v>1834165</v>
      </c>
      <c r="L28" s="54">
        <f t="shared" si="7"/>
        <v>1544560</v>
      </c>
      <c r="M28" s="55">
        <f t="shared" si="8"/>
        <v>4000</v>
      </c>
    </row>
    <row r="29" spans="1:17" x14ac:dyDescent="0.25">
      <c r="A29" s="7">
        <v>27</v>
      </c>
      <c r="B29" s="7">
        <v>703</v>
      </c>
      <c r="C29" s="8">
        <v>7</v>
      </c>
      <c r="D29" s="9" t="s">
        <v>32</v>
      </c>
      <c r="E29" s="9">
        <v>412</v>
      </c>
      <c r="F29" s="9">
        <v>37</v>
      </c>
      <c r="G29" s="19">
        <f t="shared" si="4"/>
        <v>449</v>
      </c>
      <c r="H29" s="33">
        <f t="shared" si="0"/>
        <v>493.90000000000003</v>
      </c>
      <c r="I29" s="53">
        <v>4300</v>
      </c>
      <c r="J29" s="54">
        <f t="shared" si="5"/>
        <v>1930700</v>
      </c>
      <c r="K29" s="54">
        <f t="shared" si="6"/>
        <v>1834165</v>
      </c>
      <c r="L29" s="54">
        <f t="shared" si="7"/>
        <v>1544560</v>
      </c>
      <c r="M29" s="55">
        <f t="shared" si="8"/>
        <v>4000</v>
      </c>
    </row>
    <row r="30" spans="1:17" x14ac:dyDescent="0.25">
      <c r="A30" s="7">
        <v>28</v>
      </c>
      <c r="B30" s="7">
        <v>704</v>
      </c>
      <c r="C30" s="8">
        <v>7</v>
      </c>
      <c r="D30" s="9" t="s">
        <v>32</v>
      </c>
      <c r="E30" s="9">
        <v>355</v>
      </c>
      <c r="F30" s="9">
        <v>67</v>
      </c>
      <c r="G30" s="19">
        <f t="shared" si="4"/>
        <v>422</v>
      </c>
      <c r="H30" s="33">
        <f t="shared" si="0"/>
        <v>464.20000000000005</v>
      </c>
      <c r="I30" s="53">
        <v>4300</v>
      </c>
      <c r="J30" s="54">
        <f t="shared" si="5"/>
        <v>1814600</v>
      </c>
      <c r="K30" s="54">
        <f t="shared" si="6"/>
        <v>1723870</v>
      </c>
      <c r="L30" s="54">
        <f t="shared" si="7"/>
        <v>1451680</v>
      </c>
      <c r="M30" s="55">
        <f t="shared" si="8"/>
        <v>4000</v>
      </c>
    </row>
    <row r="31" spans="1:17" ht="16.5" x14ac:dyDescent="0.3">
      <c r="A31" s="47" t="s">
        <v>2</v>
      </c>
      <c r="B31" s="48"/>
      <c r="C31" s="48"/>
      <c r="D31" s="49"/>
      <c r="E31" s="11">
        <f>SUM(E3:E30)</f>
        <v>10507</v>
      </c>
      <c r="F31" s="11">
        <f>SUM(F3:F30)</f>
        <v>1687</v>
      </c>
      <c r="G31" s="37">
        <f>SUM(G3:G30)</f>
        <v>12194</v>
      </c>
      <c r="H31" s="11">
        <f>SUM(H3:H30)</f>
        <v>13413.4</v>
      </c>
      <c r="I31" s="56"/>
      <c r="J31" s="57">
        <f>SUM(J3:J30)</f>
        <v>52434200</v>
      </c>
      <c r="K31" s="57">
        <f>SUM(K3:K30)</f>
        <v>49812490</v>
      </c>
      <c r="L31" s="57">
        <f>SUM(L3:L30)</f>
        <v>41947360</v>
      </c>
      <c r="M31" s="58"/>
      <c r="O31" s="3"/>
    </row>
    <row r="32" spans="1:17" x14ac:dyDescent="0.25">
      <c r="H32" s="28"/>
      <c r="J32" s="12"/>
    </row>
    <row r="33" spans="1:13" ht="15.75" x14ac:dyDescent="0.25">
      <c r="A33" s="52" t="s">
        <v>47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1:13" ht="90.75" customHeight="1" x14ac:dyDescent="0.25">
      <c r="A34" s="5" t="s">
        <v>0</v>
      </c>
      <c r="B34" s="5" t="s">
        <v>3</v>
      </c>
      <c r="C34" s="5" t="s">
        <v>1</v>
      </c>
      <c r="D34" s="5" t="s">
        <v>4</v>
      </c>
      <c r="E34" s="6" t="s">
        <v>15</v>
      </c>
      <c r="F34" s="6" t="s">
        <v>38</v>
      </c>
      <c r="G34" s="5" t="s">
        <v>14</v>
      </c>
      <c r="H34" s="5" t="s">
        <v>33</v>
      </c>
      <c r="I34" s="5" t="s">
        <v>54</v>
      </c>
      <c r="J34" s="5" t="s">
        <v>55</v>
      </c>
      <c r="K34" s="5" t="s">
        <v>56</v>
      </c>
      <c r="L34" s="5" t="s">
        <v>57</v>
      </c>
      <c r="M34" s="5" t="s">
        <v>58</v>
      </c>
    </row>
    <row r="35" spans="1:13" x14ac:dyDescent="0.25">
      <c r="A35" s="19">
        <v>1</v>
      </c>
      <c r="B35" s="19">
        <v>101</v>
      </c>
      <c r="C35" s="8">
        <v>1</v>
      </c>
      <c r="D35" s="9" t="s">
        <v>32</v>
      </c>
      <c r="E35" s="9">
        <v>388</v>
      </c>
      <c r="F35" s="9">
        <v>37</v>
      </c>
      <c r="G35" s="19">
        <f>E35+F35</f>
        <v>425</v>
      </c>
      <c r="H35" s="33">
        <f t="shared" ref="H35:H62" si="9">G35*1.1</f>
        <v>467.50000000000006</v>
      </c>
      <c r="I35" s="53">
        <v>4300</v>
      </c>
      <c r="J35" s="54">
        <f>G35*I35</f>
        <v>1827500</v>
      </c>
      <c r="K35" s="54">
        <f t="shared" ref="K35" si="10">J35*0.95</f>
        <v>1736125</v>
      </c>
      <c r="L35" s="54">
        <f t="shared" ref="L35" si="11">J35*0.8</f>
        <v>1462000</v>
      </c>
      <c r="M35" s="55">
        <f t="shared" ref="M35" si="12">MROUND((J35*0.025/12),500)</f>
        <v>4000</v>
      </c>
    </row>
    <row r="36" spans="1:13" x14ac:dyDescent="0.25">
      <c r="A36" s="19">
        <v>2</v>
      </c>
      <c r="B36" s="19">
        <v>102</v>
      </c>
      <c r="C36" s="8">
        <v>1</v>
      </c>
      <c r="D36" s="9" t="s">
        <v>32</v>
      </c>
      <c r="E36" s="9">
        <v>388</v>
      </c>
      <c r="F36" s="9">
        <v>37</v>
      </c>
      <c r="G36" s="19">
        <f t="shared" ref="G36:G62" si="13">E36+F36</f>
        <v>425</v>
      </c>
      <c r="H36" s="33">
        <f t="shared" si="9"/>
        <v>467.50000000000006</v>
      </c>
      <c r="I36" s="53">
        <v>4300</v>
      </c>
      <c r="J36" s="54">
        <f t="shared" ref="J36:J62" si="14">G36*I36</f>
        <v>1827500</v>
      </c>
      <c r="K36" s="54">
        <f t="shared" ref="K36:K62" si="15">J36*0.95</f>
        <v>1736125</v>
      </c>
      <c r="L36" s="54">
        <f t="shared" ref="L36:L62" si="16">J36*0.8</f>
        <v>1462000</v>
      </c>
      <c r="M36" s="55">
        <f t="shared" ref="M36:M62" si="17">MROUND((J36*0.025/12),500)</f>
        <v>4000</v>
      </c>
    </row>
    <row r="37" spans="1:13" x14ac:dyDescent="0.25">
      <c r="A37" s="19">
        <v>3</v>
      </c>
      <c r="B37" s="19">
        <v>103</v>
      </c>
      <c r="C37" s="8">
        <v>1</v>
      </c>
      <c r="D37" s="9" t="s">
        <v>32</v>
      </c>
      <c r="E37" s="9">
        <v>355</v>
      </c>
      <c r="F37" s="9">
        <v>69</v>
      </c>
      <c r="G37" s="19">
        <f t="shared" si="13"/>
        <v>424</v>
      </c>
      <c r="H37" s="33">
        <f t="shared" si="9"/>
        <v>466.40000000000003</v>
      </c>
      <c r="I37" s="53">
        <v>4300</v>
      </c>
      <c r="J37" s="54">
        <f t="shared" si="14"/>
        <v>1823200</v>
      </c>
      <c r="K37" s="54">
        <f t="shared" si="15"/>
        <v>1732040</v>
      </c>
      <c r="L37" s="54">
        <f t="shared" si="16"/>
        <v>1458560</v>
      </c>
      <c r="M37" s="55">
        <f t="shared" si="17"/>
        <v>4000</v>
      </c>
    </row>
    <row r="38" spans="1:13" x14ac:dyDescent="0.25">
      <c r="A38" s="19">
        <v>4</v>
      </c>
      <c r="B38" s="19">
        <v>104</v>
      </c>
      <c r="C38" s="8">
        <v>1</v>
      </c>
      <c r="D38" s="9" t="s">
        <v>32</v>
      </c>
      <c r="E38" s="9">
        <v>355</v>
      </c>
      <c r="F38" s="9">
        <v>67</v>
      </c>
      <c r="G38" s="19">
        <f t="shared" si="13"/>
        <v>422</v>
      </c>
      <c r="H38" s="33">
        <f t="shared" si="9"/>
        <v>464.20000000000005</v>
      </c>
      <c r="I38" s="53">
        <v>4300</v>
      </c>
      <c r="J38" s="54">
        <f t="shared" si="14"/>
        <v>1814600</v>
      </c>
      <c r="K38" s="54">
        <f t="shared" si="15"/>
        <v>1723870</v>
      </c>
      <c r="L38" s="54">
        <f t="shared" si="16"/>
        <v>1451680</v>
      </c>
      <c r="M38" s="55">
        <f t="shared" si="17"/>
        <v>4000</v>
      </c>
    </row>
    <row r="39" spans="1:13" x14ac:dyDescent="0.25">
      <c r="A39" s="19">
        <v>5</v>
      </c>
      <c r="B39" s="19">
        <v>201</v>
      </c>
      <c r="C39" s="8">
        <v>2</v>
      </c>
      <c r="D39" s="9" t="s">
        <v>32</v>
      </c>
      <c r="E39" s="9">
        <v>388</v>
      </c>
      <c r="F39" s="9">
        <v>37</v>
      </c>
      <c r="G39" s="19">
        <f t="shared" si="13"/>
        <v>425</v>
      </c>
      <c r="H39" s="33">
        <f t="shared" si="9"/>
        <v>467.50000000000006</v>
      </c>
      <c r="I39" s="53">
        <v>4300</v>
      </c>
      <c r="J39" s="54">
        <f t="shared" si="14"/>
        <v>1827500</v>
      </c>
      <c r="K39" s="54">
        <f t="shared" si="15"/>
        <v>1736125</v>
      </c>
      <c r="L39" s="54">
        <f t="shared" si="16"/>
        <v>1462000</v>
      </c>
      <c r="M39" s="55">
        <f t="shared" si="17"/>
        <v>4000</v>
      </c>
    </row>
    <row r="40" spans="1:13" x14ac:dyDescent="0.25">
      <c r="A40" s="19">
        <v>6</v>
      </c>
      <c r="B40" s="19">
        <v>202</v>
      </c>
      <c r="C40" s="8">
        <v>2</v>
      </c>
      <c r="D40" s="9" t="s">
        <v>32</v>
      </c>
      <c r="E40" s="9">
        <v>388</v>
      </c>
      <c r="F40" s="9">
        <v>37</v>
      </c>
      <c r="G40" s="19">
        <f t="shared" si="13"/>
        <v>425</v>
      </c>
      <c r="H40" s="33">
        <f t="shared" si="9"/>
        <v>467.50000000000006</v>
      </c>
      <c r="I40" s="53">
        <v>4300</v>
      </c>
      <c r="J40" s="54">
        <f t="shared" si="14"/>
        <v>1827500</v>
      </c>
      <c r="K40" s="54">
        <f t="shared" si="15"/>
        <v>1736125</v>
      </c>
      <c r="L40" s="54">
        <f t="shared" si="16"/>
        <v>1462000</v>
      </c>
      <c r="M40" s="55">
        <f t="shared" si="17"/>
        <v>4000</v>
      </c>
    </row>
    <row r="41" spans="1:13" x14ac:dyDescent="0.25">
      <c r="A41" s="19">
        <v>7</v>
      </c>
      <c r="B41" s="19">
        <v>203</v>
      </c>
      <c r="C41" s="8">
        <v>2</v>
      </c>
      <c r="D41" s="9" t="s">
        <v>32</v>
      </c>
      <c r="E41" s="9">
        <v>355</v>
      </c>
      <c r="F41" s="9">
        <v>69</v>
      </c>
      <c r="G41" s="19">
        <f t="shared" si="13"/>
        <v>424</v>
      </c>
      <c r="H41" s="33">
        <f t="shared" si="9"/>
        <v>466.40000000000003</v>
      </c>
      <c r="I41" s="53">
        <v>4300</v>
      </c>
      <c r="J41" s="54">
        <f t="shared" si="14"/>
        <v>1823200</v>
      </c>
      <c r="K41" s="54">
        <f t="shared" si="15"/>
        <v>1732040</v>
      </c>
      <c r="L41" s="54">
        <f t="shared" si="16"/>
        <v>1458560</v>
      </c>
      <c r="M41" s="55">
        <f t="shared" si="17"/>
        <v>4000</v>
      </c>
    </row>
    <row r="42" spans="1:13" x14ac:dyDescent="0.25">
      <c r="A42" s="19">
        <v>8</v>
      </c>
      <c r="B42" s="19">
        <v>204</v>
      </c>
      <c r="C42" s="8">
        <v>2</v>
      </c>
      <c r="D42" s="9" t="s">
        <v>32</v>
      </c>
      <c r="E42" s="9">
        <v>355</v>
      </c>
      <c r="F42" s="9">
        <v>67</v>
      </c>
      <c r="G42" s="19">
        <f t="shared" si="13"/>
        <v>422</v>
      </c>
      <c r="H42" s="33">
        <f t="shared" si="9"/>
        <v>464.20000000000005</v>
      </c>
      <c r="I42" s="53">
        <v>4300</v>
      </c>
      <c r="J42" s="54">
        <f t="shared" si="14"/>
        <v>1814600</v>
      </c>
      <c r="K42" s="54">
        <f t="shared" si="15"/>
        <v>1723870</v>
      </c>
      <c r="L42" s="54">
        <f t="shared" si="16"/>
        <v>1451680</v>
      </c>
      <c r="M42" s="55">
        <f t="shared" si="17"/>
        <v>4000</v>
      </c>
    </row>
    <row r="43" spans="1:13" x14ac:dyDescent="0.25">
      <c r="A43" s="19">
        <v>9</v>
      </c>
      <c r="B43" s="19">
        <v>301</v>
      </c>
      <c r="C43" s="8">
        <v>3</v>
      </c>
      <c r="D43" s="9" t="s">
        <v>32</v>
      </c>
      <c r="E43" s="9">
        <v>388</v>
      </c>
      <c r="F43" s="9">
        <v>37</v>
      </c>
      <c r="G43" s="19">
        <f t="shared" si="13"/>
        <v>425</v>
      </c>
      <c r="H43" s="33">
        <f t="shared" si="9"/>
        <v>467.50000000000006</v>
      </c>
      <c r="I43" s="53">
        <v>4300</v>
      </c>
      <c r="J43" s="54">
        <f t="shared" si="14"/>
        <v>1827500</v>
      </c>
      <c r="K43" s="54">
        <f t="shared" si="15"/>
        <v>1736125</v>
      </c>
      <c r="L43" s="54">
        <f t="shared" si="16"/>
        <v>1462000</v>
      </c>
      <c r="M43" s="55">
        <f t="shared" si="17"/>
        <v>4000</v>
      </c>
    </row>
    <row r="44" spans="1:13" x14ac:dyDescent="0.25">
      <c r="A44" s="19">
        <v>10</v>
      </c>
      <c r="B44" s="19">
        <v>302</v>
      </c>
      <c r="C44" s="8">
        <v>3</v>
      </c>
      <c r="D44" s="9" t="s">
        <v>32</v>
      </c>
      <c r="E44" s="9">
        <v>388</v>
      </c>
      <c r="F44" s="9">
        <v>37</v>
      </c>
      <c r="G44" s="19">
        <f t="shared" si="13"/>
        <v>425</v>
      </c>
      <c r="H44" s="33">
        <f t="shared" si="9"/>
        <v>467.50000000000006</v>
      </c>
      <c r="I44" s="53">
        <v>4300</v>
      </c>
      <c r="J44" s="54">
        <f t="shared" si="14"/>
        <v>1827500</v>
      </c>
      <c r="K44" s="54">
        <f t="shared" si="15"/>
        <v>1736125</v>
      </c>
      <c r="L44" s="54">
        <f t="shared" si="16"/>
        <v>1462000</v>
      </c>
      <c r="M44" s="55">
        <f t="shared" si="17"/>
        <v>4000</v>
      </c>
    </row>
    <row r="45" spans="1:13" x14ac:dyDescent="0.25">
      <c r="A45" s="19">
        <v>11</v>
      </c>
      <c r="B45" s="19">
        <v>303</v>
      </c>
      <c r="C45" s="8">
        <v>3</v>
      </c>
      <c r="D45" s="9" t="s">
        <v>32</v>
      </c>
      <c r="E45" s="9">
        <v>355</v>
      </c>
      <c r="F45" s="9">
        <v>69</v>
      </c>
      <c r="G45" s="19">
        <f t="shared" si="13"/>
        <v>424</v>
      </c>
      <c r="H45" s="33">
        <f t="shared" si="9"/>
        <v>466.40000000000003</v>
      </c>
      <c r="I45" s="53">
        <v>4300</v>
      </c>
      <c r="J45" s="54">
        <f t="shared" si="14"/>
        <v>1823200</v>
      </c>
      <c r="K45" s="54">
        <f t="shared" si="15"/>
        <v>1732040</v>
      </c>
      <c r="L45" s="54">
        <f t="shared" si="16"/>
        <v>1458560</v>
      </c>
      <c r="M45" s="55">
        <f t="shared" si="17"/>
        <v>4000</v>
      </c>
    </row>
    <row r="46" spans="1:13" x14ac:dyDescent="0.25">
      <c r="A46" s="19">
        <v>12</v>
      </c>
      <c r="B46" s="19">
        <v>304</v>
      </c>
      <c r="C46" s="8">
        <v>3</v>
      </c>
      <c r="D46" s="9" t="s">
        <v>32</v>
      </c>
      <c r="E46" s="9">
        <v>355</v>
      </c>
      <c r="F46" s="9">
        <v>67</v>
      </c>
      <c r="G46" s="19">
        <f t="shared" si="13"/>
        <v>422</v>
      </c>
      <c r="H46" s="33">
        <f t="shared" si="9"/>
        <v>464.20000000000005</v>
      </c>
      <c r="I46" s="53">
        <v>4300</v>
      </c>
      <c r="J46" s="54">
        <f t="shared" si="14"/>
        <v>1814600</v>
      </c>
      <c r="K46" s="54">
        <f t="shared" si="15"/>
        <v>1723870</v>
      </c>
      <c r="L46" s="54">
        <f t="shared" si="16"/>
        <v>1451680</v>
      </c>
      <c r="M46" s="55">
        <f t="shared" si="17"/>
        <v>4000</v>
      </c>
    </row>
    <row r="47" spans="1:13" x14ac:dyDescent="0.25">
      <c r="A47" s="19">
        <v>13</v>
      </c>
      <c r="B47" s="19">
        <v>401</v>
      </c>
      <c r="C47" s="8">
        <v>4</v>
      </c>
      <c r="D47" s="9" t="s">
        <v>32</v>
      </c>
      <c r="E47" s="9">
        <v>388</v>
      </c>
      <c r="F47" s="9">
        <v>37</v>
      </c>
      <c r="G47" s="19">
        <f t="shared" si="13"/>
        <v>425</v>
      </c>
      <c r="H47" s="33">
        <f t="shared" si="9"/>
        <v>467.50000000000006</v>
      </c>
      <c r="I47" s="53">
        <v>4300</v>
      </c>
      <c r="J47" s="54">
        <f t="shared" si="14"/>
        <v>1827500</v>
      </c>
      <c r="K47" s="54">
        <f t="shared" si="15"/>
        <v>1736125</v>
      </c>
      <c r="L47" s="54">
        <f t="shared" si="16"/>
        <v>1462000</v>
      </c>
      <c r="M47" s="55">
        <f t="shared" si="17"/>
        <v>4000</v>
      </c>
    </row>
    <row r="48" spans="1:13" x14ac:dyDescent="0.25">
      <c r="A48" s="19">
        <v>14</v>
      </c>
      <c r="B48" s="19">
        <v>402</v>
      </c>
      <c r="C48" s="8">
        <v>4</v>
      </c>
      <c r="D48" s="9" t="s">
        <v>32</v>
      </c>
      <c r="E48" s="9">
        <v>388</v>
      </c>
      <c r="F48" s="9">
        <v>37</v>
      </c>
      <c r="G48" s="19">
        <f t="shared" si="13"/>
        <v>425</v>
      </c>
      <c r="H48" s="33">
        <f t="shared" si="9"/>
        <v>467.50000000000006</v>
      </c>
      <c r="I48" s="53">
        <v>4300</v>
      </c>
      <c r="J48" s="54">
        <f t="shared" si="14"/>
        <v>1827500</v>
      </c>
      <c r="K48" s="54">
        <f t="shared" si="15"/>
        <v>1736125</v>
      </c>
      <c r="L48" s="54">
        <f t="shared" si="16"/>
        <v>1462000</v>
      </c>
      <c r="M48" s="55">
        <f t="shared" si="17"/>
        <v>4000</v>
      </c>
    </row>
    <row r="49" spans="1:13" x14ac:dyDescent="0.25">
      <c r="A49" s="19">
        <v>15</v>
      </c>
      <c r="B49" s="19">
        <v>403</v>
      </c>
      <c r="C49" s="8">
        <v>4</v>
      </c>
      <c r="D49" s="9" t="s">
        <v>32</v>
      </c>
      <c r="E49" s="9">
        <v>355</v>
      </c>
      <c r="F49" s="9">
        <v>69</v>
      </c>
      <c r="G49" s="19">
        <f t="shared" si="13"/>
        <v>424</v>
      </c>
      <c r="H49" s="33">
        <f t="shared" si="9"/>
        <v>466.40000000000003</v>
      </c>
      <c r="I49" s="53">
        <v>4300</v>
      </c>
      <c r="J49" s="54">
        <f t="shared" si="14"/>
        <v>1823200</v>
      </c>
      <c r="K49" s="54">
        <f t="shared" si="15"/>
        <v>1732040</v>
      </c>
      <c r="L49" s="54">
        <f t="shared" si="16"/>
        <v>1458560</v>
      </c>
      <c r="M49" s="55">
        <f t="shared" si="17"/>
        <v>4000</v>
      </c>
    </row>
    <row r="50" spans="1:13" x14ac:dyDescent="0.25">
      <c r="A50" s="19">
        <v>16</v>
      </c>
      <c r="B50" s="19">
        <v>404</v>
      </c>
      <c r="C50" s="8">
        <v>4</v>
      </c>
      <c r="D50" s="9" t="s">
        <v>32</v>
      </c>
      <c r="E50" s="9">
        <v>355</v>
      </c>
      <c r="F50" s="9">
        <v>67</v>
      </c>
      <c r="G50" s="19">
        <f t="shared" si="13"/>
        <v>422</v>
      </c>
      <c r="H50" s="33">
        <f t="shared" si="9"/>
        <v>464.20000000000005</v>
      </c>
      <c r="I50" s="53">
        <v>4300</v>
      </c>
      <c r="J50" s="54">
        <f t="shared" si="14"/>
        <v>1814600</v>
      </c>
      <c r="K50" s="54">
        <f t="shared" si="15"/>
        <v>1723870</v>
      </c>
      <c r="L50" s="54">
        <f t="shared" si="16"/>
        <v>1451680</v>
      </c>
      <c r="M50" s="55">
        <f t="shared" si="17"/>
        <v>4000</v>
      </c>
    </row>
    <row r="51" spans="1:13" x14ac:dyDescent="0.25">
      <c r="A51" s="19">
        <v>17</v>
      </c>
      <c r="B51" s="19">
        <v>501</v>
      </c>
      <c r="C51" s="8">
        <v>5</v>
      </c>
      <c r="D51" s="9" t="s">
        <v>32</v>
      </c>
      <c r="E51" s="9">
        <v>388</v>
      </c>
      <c r="F51" s="9">
        <v>37</v>
      </c>
      <c r="G51" s="19">
        <f t="shared" si="13"/>
        <v>425</v>
      </c>
      <c r="H51" s="33">
        <f t="shared" si="9"/>
        <v>467.50000000000006</v>
      </c>
      <c r="I51" s="53">
        <v>4300</v>
      </c>
      <c r="J51" s="54">
        <f t="shared" si="14"/>
        <v>1827500</v>
      </c>
      <c r="K51" s="54">
        <f t="shared" si="15"/>
        <v>1736125</v>
      </c>
      <c r="L51" s="54">
        <f t="shared" si="16"/>
        <v>1462000</v>
      </c>
      <c r="M51" s="55">
        <f t="shared" si="17"/>
        <v>4000</v>
      </c>
    </row>
    <row r="52" spans="1:13" x14ac:dyDescent="0.25">
      <c r="A52" s="19">
        <v>18</v>
      </c>
      <c r="B52" s="19">
        <v>502</v>
      </c>
      <c r="C52" s="8">
        <v>5</v>
      </c>
      <c r="D52" s="9" t="s">
        <v>32</v>
      </c>
      <c r="E52" s="9">
        <v>388</v>
      </c>
      <c r="F52" s="9">
        <v>37</v>
      </c>
      <c r="G52" s="19">
        <f t="shared" si="13"/>
        <v>425</v>
      </c>
      <c r="H52" s="33">
        <f t="shared" si="9"/>
        <v>467.50000000000006</v>
      </c>
      <c r="I52" s="53">
        <v>4300</v>
      </c>
      <c r="J52" s="54">
        <f t="shared" si="14"/>
        <v>1827500</v>
      </c>
      <c r="K52" s="54">
        <f t="shared" si="15"/>
        <v>1736125</v>
      </c>
      <c r="L52" s="54">
        <f t="shared" si="16"/>
        <v>1462000</v>
      </c>
      <c r="M52" s="55">
        <f t="shared" si="17"/>
        <v>4000</v>
      </c>
    </row>
    <row r="53" spans="1:13" x14ac:dyDescent="0.25">
      <c r="A53" s="19">
        <v>19</v>
      </c>
      <c r="B53" s="19">
        <v>503</v>
      </c>
      <c r="C53" s="8">
        <v>5</v>
      </c>
      <c r="D53" s="9" t="s">
        <v>32</v>
      </c>
      <c r="E53" s="9">
        <v>355</v>
      </c>
      <c r="F53" s="9">
        <v>69</v>
      </c>
      <c r="G53" s="19">
        <f t="shared" si="13"/>
        <v>424</v>
      </c>
      <c r="H53" s="33">
        <f t="shared" si="9"/>
        <v>466.40000000000003</v>
      </c>
      <c r="I53" s="53">
        <v>4300</v>
      </c>
      <c r="J53" s="54">
        <f t="shared" si="14"/>
        <v>1823200</v>
      </c>
      <c r="K53" s="54">
        <f t="shared" si="15"/>
        <v>1732040</v>
      </c>
      <c r="L53" s="54">
        <f t="shared" si="16"/>
        <v>1458560</v>
      </c>
      <c r="M53" s="55">
        <f t="shared" si="17"/>
        <v>4000</v>
      </c>
    </row>
    <row r="54" spans="1:13" x14ac:dyDescent="0.25">
      <c r="A54" s="19">
        <v>20</v>
      </c>
      <c r="B54" s="19">
        <v>504</v>
      </c>
      <c r="C54" s="8">
        <v>5</v>
      </c>
      <c r="D54" s="9" t="s">
        <v>32</v>
      </c>
      <c r="E54" s="9">
        <v>355</v>
      </c>
      <c r="F54" s="9">
        <v>67</v>
      </c>
      <c r="G54" s="19">
        <f t="shared" si="13"/>
        <v>422</v>
      </c>
      <c r="H54" s="33">
        <f t="shared" si="9"/>
        <v>464.20000000000005</v>
      </c>
      <c r="I54" s="53">
        <v>4300</v>
      </c>
      <c r="J54" s="54">
        <f t="shared" si="14"/>
        <v>1814600</v>
      </c>
      <c r="K54" s="54">
        <f t="shared" si="15"/>
        <v>1723870</v>
      </c>
      <c r="L54" s="54">
        <f t="shared" si="16"/>
        <v>1451680</v>
      </c>
      <c r="M54" s="55">
        <f t="shared" si="17"/>
        <v>4000</v>
      </c>
    </row>
    <row r="55" spans="1:13" x14ac:dyDescent="0.25">
      <c r="A55" s="19">
        <v>21</v>
      </c>
      <c r="B55" s="19">
        <v>601</v>
      </c>
      <c r="C55" s="8">
        <v>6</v>
      </c>
      <c r="D55" s="9" t="s">
        <v>32</v>
      </c>
      <c r="E55" s="9">
        <v>388</v>
      </c>
      <c r="F55" s="9">
        <v>37</v>
      </c>
      <c r="G55" s="19">
        <f t="shared" si="13"/>
        <v>425</v>
      </c>
      <c r="H55" s="33">
        <f t="shared" si="9"/>
        <v>467.50000000000006</v>
      </c>
      <c r="I55" s="53">
        <v>4300</v>
      </c>
      <c r="J55" s="54">
        <f t="shared" si="14"/>
        <v>1827500</v>
      </c>
      <c r="K55" s="54">
        <f t="shared" si="15"/>
        <v>1736125</v>
      </c>
      <c r="L55" s="54">
        <f t="shared" si="16"/>
        <v>1462000</v>
      </c>
      <c r="M55" s="55">
        <f t="shared" si="17"/>
        <v>4000</v>
      </c>
    </row>
    <row r="56" spans="1:13" x14ac:dyDescent="0.25">
      <c r="A56" s="19">
        <v>22</v>
      </c>
      <c r="B56" s="19">
        <v>602</v>
      </c>
      <c r="C56" s="8">
        <v>6</v>
      </c>
      <c r="D56" s="9" t="s">
        <v>32</v>
      </c>
      <c r="E56" s="9">
        <v>388</v>
      </c>
      <c r="F56" s="9">
        <v>37</v>
      </c>
      <c r="G56" s="19">
        <f t="shared" si="13"/>
        <v>425</v>
      </c>
      <c r="H56" s="33">
        <f t="shared" si="9"/>
        <v>467.50000000000006</v>
      </c>
      <c r="I56" s="53">
        <v>4300</v>
      </c>
      <c r="J56" s="54">
        <f t="shared" si="14"/>
        <v>1827500</v>
      </c>
      <c r="K56" s="54">
        <f t="shared" si="15"/>
        <v>1736125</v>
      </c>
      <c r="L56" s="54">
        <f t="shared" si="16"/>
        <v>1462000</v>
      </c>
      <c r="M56" s="55">
        <f t="shared" si="17"/>
        <v>4000</v>
      </c>
    </row>
    <row r="57" spans="1:13" x14ac:dyDescent="0.25">
      <c r="A57" s="19">
        <v>23</v>
      </c>
      <c r="B57" s="19">
        <v>603</v>
      </c>
      <c r="C57" s="8">
        <v>6</v>
      </c>
      <c r="D57" s="9" t="s">
        <v>32</v>
      </c>
      <c r="E57" s="9">
        <v>355</v>
      </c>
      <c r="F57" s="9">
        <v>69</v>
      </c>
      <c r="G57" s="19">
        <f t="shared" si="13"/>
        <v>424</v>
      </c>
      <c r="H57" s="33">
        <f t="shared" si="9"/>
        <v>466.40000000000003</v>
      </c>
      <c r="I57" s="53">
        <v>4300</v>
      </c>
      <c r="J57" s="54">
        <f t="shared" si="14"/>
        <v>1823200</v>
      </c>
      <c r="K57" s="54">
        <f t="shared" si="15"/>
        <v>1732040</v>
      </c>
      <c r="L57" s="54">
        <f t="shared" si="16"/>
        <v>1458560</v>
      </c>
      <c r="M57" s="55">
        <f t="shared" si="17"/>
        <v>4000</v>
      </c>
    </row>
    <row r="58" spans="1:13" x14ac:dyDescent="0.25">
      <c r="A58" s="19">
        <v>24</v>
      </c>
      <c r="B58" s="19">
        <v>604</v>
      </c>
      <c r="C58" s="8">
        <v>6</v>
      </c>
      <c r="D58" s="9" t="s">
        <v>32</v>
      </c>
      <c r="E58" s="9">
        <v>355</v>
      </c>
      <c r="F58" s="9">
        <v>67</v>
      </c>
      <c r="G58" s="19">
        <f t="shared" si="13"/>
        <v>422</v>
      </c>
      <c r="H58" s="33">
        <f t="shared" si="9"/>
        <v>464.20000000000005</v>
      </c>
      <c r="I58" s="53">
        <v>4300</v>
      </c>
      <c r="J58" s="54">
        <f t="shared" si="14"/>
        <v>1814600</v>
      </c>
      <c r="K58" s="54">
        <f t="shared" si="15"/>
        <v>1723870</v>
      </c>
      <c r="L58" s="54">
        <f t="shared" si="16"/>
        <v>1451680</v>
      </c>
      <c r="M58" s="55">
        <f t="shared" si="17"/>
        <v>4000</v>
      </c>
    </row>
    <row r="59" spans="1:13" x14ac:dyDescent="0.25">
      <c r="A59" s="19">
        <v>25</v>
      </c>
      <c r="B59" s="19">
        <v>701</v>
      </c>
      <c r="C59" s="8">
        <v>7</v>
      </c>
      <c r="D59" s="9" t="s">
        <v>32</v>
      </c>
      <c r="E59" s="9">
        <v>388</v>
      </c>
      <c r="F59" s="9">
        <v>37</v>
      </c>
      <c r="G59" s="19">
        <f t="shared" si="13"/>
        <v>425</v>
      </c>
      <c r="H59" s="33">
        <f t="shared" si="9"/>
        <v>467.50000000000006</v>
      </c>
      <c r="I59" s="53">
        <v>4300</v>
      </c>
      <c r="J59" s="54">
        <f t="shared" si="14"/>
        <v>1827500</v>
      </c>
      <c r="K59" s="54">
        <f t="shared" si="15"/>
        <v>1736125</v>
      </c>
      <c r="L59" s="54">
        <f t="shared" si="16"/>
        <v>1462000</v>
      </c>
      <c r="M59" s="55">
        <f t="shared" si="17"/>
        <v>4000</v>
      </c>
    </row>
    <row r="60" spans="1:13" x14ac:dyDescent="0.25">
      <c r="A60" s="19">
        <v>26</v>
      </c>
      <c r="B60" s="19">
        <v>702</v>
      </c>
      <c r="C60" s="8">
        <v>7</v>
      </c>
      <c r="D60" s="9" t="s">
        <v>32</v>
      </c>
      <c r="E60" s="9">
        <v>388</v>
      </c>
      <c r="F60" s="9">
        <v>37</v>
      </c>
      <c r="G60" s="19">
        <f t="shared" si="13"/>
        <v>425</v>
      </c>
      <c r="H60" s="33">
        <f t="shared" si="9"/>
        <v>467.50000000000006</v>
      </c>
      <c r="I60" s="53">
        <v>4300</v>
      </c>
      <c r="J60" s="54">
        <f t="shared" si="14"/>
        <v>1827500</v>
      </c>
      <c r="K60" s="54">
        <f t="shared" si="15"/>
        <v>1736125</v>
      </c>
      <c r="L60" s="54">
        <f t="shared" si="16"/>
        <v>1462000</v>
      </c>
      <c r="M60" s="55">
        <f t="shared" si="17"/>
        <v>4000</v>
      </c>
    </row>
    <row r="61" spans="1:13" x14ac:dyDescent="0.25">
      <c r="A61" s="19">
        <v>27</v>
      </c>
      <c r="B61" s="19">
        <v>703</v>
      </c>
      <c r="C61" s="8">
        <v>7</v>
      </c>
      <c r="D61" s="9" t="s">
        <v>32</v>
      </c>
      <c r="E61" s="9">
        <v>355</v>
      </c>
      <c r="F61" s="9">
        <v>69</v>
      </c>
      <c r="G61" s="19">
        <f t="shared" si="13"/>
        <v>424</v>
      </c>
      <c r="H61" s="33">
        <f t="shared" si="9"/>
        <v>466.40000000000003</v>
      </c>
      <c r="I61" s="53">
        <v>4300</v>
      </c>
      <c r="J61" s="54">
        <f t="shared" si="14"/>
        <v>1823200</v>
      </c>
      <c r="K61" s="54">
        <f t="shared" si="15"/>
        <v>1732040</v>
      </c>
      <c r="L61" s="54">
        <f t="shared" si="16"/>
        <v>1458560</v>
      </c>
      <c r="M61" s="55">
        <f t="shared" si="17"/>
        <v>4000</v>
      </c>
    </row>
    <row r="62" spans="1:13" x14ac:dyDescent="0.25">
      <c r="A62" s="19">
        <v>28</v>
      </c>
      <c r="B62" s="19">
        <v>704</v>
      </c>
      <c r="C62" s="8">
        <v>7</v>
      </c>
      <c r="D62" s="9" t="s">
        <v>32</v>
      </c>
      <c r="E62" s="9">
        <v>355</v>
      </c>
      <c r="F62" s="9">
        <v>67</v>
      </c>
      <c r="G62" s="19">
        <f t="shared" si="13"/>
        <v>422</v>
      </c>
      <c r="H62" s="33">
        <f t="shared" si="9"/>
        <v>464.20000000000005</v>
      </c>
      <c r="I62" s="53">
        <v>4300</v>
      </c>
      <c r="J62" s="54">
        <f t="shared" si="14"/>
        <v>1814600</v>
      </c>
      <c r="K62" s="54">
        <f t="shared" si="15"/>
        <v>1723870</v>
      </c>
      <c r="L62" s="54">
        <f t="shared" si="16"/>
        <v>1451680</v>
      </c>
      <c r="M62" s="55">
        <f t="shared" si="17"/>
        <v>4000</v>
      </c>
    </row>
    <row r="63" spans="1:13" ht="16.5" x14ac:dyDescent="0.3">
      <c r="A63" s="47" t="s">
        <v>2</v>
      </c>
      <c r="B63" s="48"/>
      <c r="C63" s="48"/>
      <c r="D63" s="49"/>
      <c r="E63" s="11">
        <f>SUM(E35:E62)</f>
        <v>10402</v>
      </c>
      <c r="F63" s="11">
        <f>SUM(F35:F62)</f>
        <v>1470</v>
      </c>
      <c r="G63" s="37">
        <f>SUM(G35:G62)</f>
        <v>11872</v>
      </c>
      <c r="H63" s="11">
        <f>SUM(H35:H62)</f>
        <v>13059.2</v>
      </c>
      <c r="I63" s="56"/>
      <c r="J63" s="57">
        <f>SUM(J35:J62)</f>
        <v>51049600</v>
      </c>
      <c r="K63" s="57">
        <f>SUM(K35:K62)</f>
        <v>48497120</v>
      </c>
      <c r="L63" s="57">
        <f>SUM(L35:L62)</f>
        <v>40839680</v>
      </c>
      <c r="M63" s="58"/>
    </row>
    <row r="66" spans="1:13" ht="15.75" x14ac:dyDescent="0.25">
      <c r="A66" s="52" t="s">
        <v>46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1:13" ht="90.75" customHeight="1" x14ac:dyDescent="0.25">
      <c r="A67" s="5" t="s">
        <v>0</v>
      </c>
      <c r="B67" s="5" t="s">
        <v>3</v>
      </c>
      <c r="C67" s="5" t="s">
        <v>1</v>
      </c>
      <c r="D67" s="5" t="s">
        <v>4</v>
      </c>
      <c r="E67" s="6" t="s">
        <v>15</v>
      </c>
      <c r="F67" s="6" t="s">
        <v>38</v>
      </c>
      <c r="G67" s="5" t="s">
        <v>14</v>
      </c>
      <c r="H67" s="5" t="s">
        <v>33</v>
      </c>
      <c r="I67" s="5" t="s">
        <v>54</v>
      </c>
      <c r="J67" s="5" t="s">
        <v>55</v>
      </c>
      <c r="K67" s="5" t="s">
        <v>56</v>
      </c>
      <c r="L67" s="5" t="s">
        <v>57</v>
      </c>
      <c r="M67" s="5" t="s">
        <v>58</v>
      </c>
    </row>
    <row r="68" spans="1:13" x14ac:dyDescent="0.25">
      <c r="A68" s="19">
        <v>1</v>
      </c>
      <c r="B68" s="19">
        <v>101</v>
      </c>
      <c r="C68" s="8">
        <v>1</v>
      </c>
      <c r="D68" s="9" t="s">
        <v>32</v>
      </c>
      <c r="E68" s="9">
        <v>355</v>
      </c>
      <c r="F68" s="9">
        <v>67</v>
      </c>
      <c r="G68" s="19">
        <f>E68+F68</f>
        <v>422</v>
      </c>
      <c r="H68" s="33">
        <f t="shared" ref="H68:H95" si="18">G68*1.1</f>
        <v>464.20000000000005</v>
      </c>
      <c r="I68" s="53">
        <v>4300</v>
      </c>
      <c r="J68" s="54">
        <f>G68*I68</f>
        <v>1814600</v>
      </c>
      <c r="K68" s="54">
        <f t="shared" ref="K68" si="19">J68*0.95</f>
        <v>1723870</v>
      </c>
      <c r="L68" s="54">
        <f t="shared" ref="L68" si="20">J68*0.8</f>
        <v>1451680</v>
      </c>
      <c r="M68" s="55">
        <f t="shared" ref="M68" si="21">MROUND((J68*0.025/12),500)</f>
        <v>4000</v>
      </c>
    </row>
    <row r="69" spans="1:13" x14ac:dyDescent="0.25">
      <c r="A69" s="19">
        <v>2</v>
      </c>
      <c r="B69" s="19">
        <v>102</v>
      </c>
      <c r="C69" s="8">
        <v>1</v>
      </c>
      <c r="D69" s="9" t="s">
        <v>6</v>
      </c>
      <c r="E69" s="9">
        <v>488</v>
      </c>
      <c r="F69" s="9">
        <v>126</v>
      </c>
      <c r="G69" s="19">
        <f t="shared" ref="G69:G95" si="22">E69+F69</f>
        <v>614</v>
      </c>
      <c r="H69" s="33">
        <f t="shared" si="18"/>
        <v>675.40000000000009</v>
      </c>
      <c r="I69" s="53">
        <v>4300</v>
      </c>
      <c r="J69" s="54">
        <f t="shared" ref="J69:J95" si="23">G69*I69</f>
        <v>2640200</v>
      </c>
      <c r="K69" s="54">
        <f t="shared" ref="K69:K95" si="24">J69*0.95</f>
        <v>2508190</v>
      </c>
      <c r="L69" s="54">
        <f t="shared" ref="L69:L95" si="25">J69*0.8</f>
        <v>2112160</v>
      </c>
      <c r="M69" s="55">
        <f t="shared" ref="M69:M95" si="26">MROUND((J69*0.025/12),500)</f>
        <v>5500</v>
      </c>
    </row>
    <row r="70" spans="1:13" x14ac:dyDescent="0.25">
      <c r="A70" s="19">
        <v>3</v>
      </c>
      <c r="B70" s="19">
        <v>103</v>
      </c>
      <c r="C70" s="8">
        <v>1</v>
      </c>
      <c r="D70" s="9" t="s">
        <v>6</v>
      </c>
      <c r="E70" s="9">
        <v>516</v>
      </c>
      <c r="F70" s="9">
        <v>98</v>
      </c>
      <c r="G70" s="19">
        <f t="shared" si="22"/>
        <v>614</v>
      </c>
      <c r="H70" s="33">
        <f t="shared" si="18"/>
        <v>675.40000000000009</v>
      </c>
      <c r="I70" s="53">
        <v>4300</v>
      </c>
      <c r="J70" s="54">
        <f t="shared" si="23"/>
        <v>2640200</v>
      </c>
      <c r="K70" s="54">
        <f t="shared" si="24"/>
        <v>2508190</v>
      </c>
      <c r="L70" s="54">
        <f t="shared" si="25"/>
        <v>2112160</v>
      </c>
      <c r="M70" s="55">
        <f t="shared" si="26"/>
        <v>5500</v>
      </c>
    </row>
    <row r="71" spans="1:13" x14ac:dyDescent="0.25">
      <c r="A71" s="19">
        <v>4</v>
      </c>
      <c r="B71" s="19">
        <v>104</v>
      </c>
      <c r="C71" s="8">
        <v>1</v>
      </c>
      <c r="D71" s="9" t="s">
        <v>32</v>
      </c>
      <c r="E71" s="9">
        <v>388</v>
      </c>
      <c r="F71" s="9">
        <v>67</v>
      </c>
      <c r="G71" s="19">
        <f t="shared" si="22"/>
        <v>455</v>
      </c>
      <c r="H71" s="33">
        <f t="shared" si="18"/>
        <v>500.50000000000006</v>
      </c>
      <c r="I71" s="53">
        <v>4300</v>
      </c>
      <c r="J71" s="54">
        <f t="shared" si="23"/>
        <v>1956500</v>
      </c>
      <c r="K71" s="54">
        <f t="shared" si="24"/>
        <v>1858675</v>
      </c>
      <c r="L71" s="54">
        <f t="shared" si="25"/>
        <v>1565200</v>
      </c>
      <c r="M71" s="55">
        <f t="shared" si="26"/>
        <v>4000</v>
      </c>
    </row>
    <row r="72" spans="1:13" x14ac:dyDescent="0.25">
      <c r="A72" s="19">
        <v>5</v>
      </c>
      <c r="B72" s="19">
        <v>201</v>
      </c>
      <c r="C72" s="8">
        <v>2</v>
      </c>
      <c r="D72" s="9" t="s">
        <v>32</v>
      </c>
      <c r="E72" s="9">
        <v>355</v>
      </c>
      <c r="F72" s="9">
        <v>67</v>
      </c>
      <c r="G72" s="19">
        <f t="shared" si="22"/>
        <v>422</v>
      </c>
      <c r="H72" s="33">
        <f t="shared" si="18"/>
        <v>464.20000000000005</v>
      </c>
      <c r="I72" s="53">
        <v>4300</v>
      </c>
      <c r="J72" s="54">
        <f t="shared" si="23"/>
        <v>1814600</v>
      </c>
      <c r="K72" s="54">
        <f t="shared" si="24"/>
        <v>1723870</v>
      </c>
      <c r="L72" s="54">
        <f t="shared" si="25"/>
        <v>1451680</v>
      </c>
      <c r="M72" s="55">
        <f t="shared" si="26"/>
        <v>4000</v>
      </c>
    </row>
    <row r="73" spans="1:13" x14ac:dyDescent="0.25">
      <c r="A73" s="19">
        <v>6</v>
      </c>
      <c r="B73" s="19">
        <v>202</v>
      </c>
      <c r="C73" s="8">
        <v>2</v>
      </c>
      <c r="D73" s="9" t="s">
        <v>6</v>
      </c>
      <c r="E73" s="9">
        <v>488</v>
      </c>
      <c r="F73" s="9">
        <v>126</v>
      </c>
      <c r="G73" s="19">
        <f t="shared" si="22"/>
        <v>614</v>
      </c>
      <c r="H73" s="33">
        <f t="shared" si="18"/>
        <v>675.40000000000009</v>
      </c>
      <c r="I73" s="53">
        <v>4300</v>
      </c>
      <c r="J73" s="54">
        <f t="shared" si="23"/>
        <v>2640200</v>
      </c>
      <c r="K73" s="54">
        <f t="shared" si="24"/>
        <v>2508190</v>
      </c>
      <c r="L73" s="54">
        <f t="shared" si="25"/>
        <v>2112160</v>
      </c>
      <c r="M73" s="55">
        <f t="shared" si="26"/>
        <v>5500</v>
      </c>
    </row>
    <row r="74" spans="1:13" x14ac:dyDescent="0.25">
      <c r="A74" s="19">
        <v>7</v>
      </c>
      <c r="B74" s="19">
        <v>203</v>
      </c>
      <c r="C74" s="8">
        <v>2</v>
      </c>
      <c r="D74" s="9" t="s">
        <v>6</v>
      </c>
      <c r="E74" s="9">
        <v>516</v>
      </c>
      <c r="F74" s="9">
        <v>98</v>
      </c>
      <c r="G74" s="19">
        <f t="shared" si="22"/>
        <v>614</v>
      </c>
      <c r="H74" s="33">
        <f t="shared" si="18"/>
        <v>675.40000000000009</v>
      </c>
      <c r="I74" s="53">
        <v>4300</v>
      </c>
      <c r="J74" s="54">
        <f t="shared" si="23"/>
        <v>2640200</v>
      </c>
      <c r="K74" s="54">
        <f t="shared" si="24"/>
        <v>2508190</v>
      </c>
      <c r="L74" s="54">
        <f t="shared" si="25"/>
        <v>2112160</v>
      </c>
      <c r="M74" s="55">
        <f t="shared" si="26"/>
        <v>5500</v>
      </c>
    </row>
    <row r="75" spans="1:13" x14ac:dyDescent="0.25">
      <c r="A75" s="19">
        <v>8</v>
      </c>
      <c r="B75" s="19">
        <v>204</v>
      </c>
      <c r="C75" s="8">
        <v>2</v>
      </c>
      <c r="D75" s="9" t="s">
        <v>32</v>
      </c>
      <c r="E75" s="9">
        <v>388</v>
      </c>
      <c r="F75" s="9">
        <v>67</v>
      </c>
      <c r="G75" s="19">
        <f t="shared" si="22"/>
        <v>455</v>
      </c>
      <c r="H75" s="33">
        <f t="shared" si="18"/>
        <v>500.50000000000006</v>
      </c>
      <c r="I75" s="53">
        <v>4300</v>
      </c>
      <c r="J75" s="54">
        <f t="shared" si="23"/>
        <v>1956500</v>
      </c>
      <c r="K75" s="54">
        <f t="shared" si="24"/>
        <v>1858675</v>
      </c>
      <c r="L75" s="54">
        <f t="shared" si="25"/>
        <v>1565200</v>
      </c>
      <c r="M75" s="55">
        <f t="shared" si="26"/>
        <v>4000</v>
      </c>
    </row>
    <row r="76" spans="1:13" x14ac:dyDescent="0.25">
      <c r="A76" s="19">
        <v>9</v>
      </c>
      <c r="B76" s="19">
        <v>301</v>
      </c>
      <c r="C76" s="8">
        <v>3</v>
      </c>
      <c r="D76" s="9" t="s">
        <v>32</v>
      </c>
      <c r="E76" s="9">
        <v>355</v>
      </c>
      <c r="F76" s="9">
        <v>67</v>
      </c>
      <c r="G76" s="19">
        <f t="shared" si="22"/>
        <v>422</v>
      </c>
      <c r="H76" s="33">
        <f t="shared" si="18"/>
        <v>464.20000000000005</v>
      </c>
      <c r="I76" s="53">
        <v>4300</v>
      </c>
      <c r="J76" s="54">
        <f t="shared" si="23"/>
        <v>1814600</v>
      </c>
      <c r="K76" s="54">
        <f t="shared" si="24"/>
        <v>1723870</v>
      </c>
      <c r="L76" s="54">
        <f t="shared" si="25"/>
        <v>1451680</v>
      </c>
      <c r="M76" s="55">
        <f t="shared" si="26"/>
        <v>4000</v>
      </c>
    </row>
    <row r="77" spans="1:13" x14ac:dyDescent="0.25">
      <c r="A77" s="19">
        <v>10</v>
      </c>
      <c r="B77" s="19">
        <v>302</v>
      </c>
      <c r="C77" s="8">
        <v>3</v>
      </c>
      <c r="D77" s="9" t="s">
        <v>6</v>
      </c>
      <c r="E77" s="9">
        <v>488</v>
      </c>
      <c r="F77" s="9">
        <v>126</v>
      </c>
      <c r="G77" s="19">
        <f t="shared" si="22"/>
        <v>614</v>
      </c>
      <c r="H77" s="33">
        <f t="shared" si="18"/>
        <v>675.40000000000009</v>
      </c>
      <c r="I77" s="53">
        <v>4300</v>
      </c>
      <c r="J77" s="54">
        <f t="shared" si="23"/>
        <v>2640200</v>
      </c>
      <c r="K77" s="54">
        <f t="shared" si="24"/>
        <v>2508190</v>
      </c>
      <c r="L77" s="54">
        <f t="shared" si="25"/>
        <v>2112160</v>
      </c>
      <c r="M77" s="55">
        <f t="shared" si="26"/>
        <v>5500</v>
      </c>
    </row>
    <row r="78" spans="1:13" x14ac:dyDescent="0.25">
      <c r="A78" s="19">
        <v>11</v>
      </c>
      <c r="B78" s="19">
        <v>303</v>
      </c>
      <c r="C78" s="8">
        <v>3</v>
      </c>
      <c r="D78" s="9" t="s">
        <v>6</v>
      </c>
      <c r="E78" s="9">
        <v>516</v>
      </c>
      <c r="F78" s="9">
        <v>98</v>
      </c>
      <c r="G78" s="19">
        <f t="shared" si="22"/>
        <v>614</v>
      </c>
      <c r="H78" s="33">
        <f t="shared" si="18"/>
        <v>675.40000000000009</v>
      </c>
      <c r="I78" s="53">
        <v>4300</v>
      </c>
      <c r="J78" s="54">
        <f t="shared" si="23"/>
        <v>2640200</v>
      </c>
      <c r="K78" s="54">
        <f t="shared" si="24"/>
        <v>2508190</v>
      </c>
      <c r="L78" s="54">
        <f t="shared" si="25"/>
        <v>2112160</v>
      </c>
      <c r="M78" s="55">
        <f t="shared" si="26"/>
        <v>5500</v>
      </c>
    </row>
    <row r="79" spans="1:13" x14ac:dyDescent="0.25">
      <c r="A79" s="19">
        <v>12</v>
      </c>
      <c r="B79" s="19">
        <v>304</v>
      </c>
      <c r="C79" s="8">
        <v>3</v>
      </c>
      <c r="D79" s="9" t="s">
        <v>32</v>
      </c>
      <c r="E79" s="9">
        <v>388</v>
      </c>
      <c r="F79" s="9">
        <v>67</v>
      </c>
      <c r="G79" s="19">
        <f t="shared" si="22"/>
        <v>455</v>
      </c>
      <c r="H79" s="33">
        <f t="shared" si="18"/>
        <v>500.50000000000006</v>
      </c>
      <c r="I79" s="53">
        <v>4300</v>
      </c>
      <c r="J79" s="54">
        <f t="shared" si="23"/>
        <v>1956500</v>
      </c>
      <c r="K79" s="54">
        <f t="shared" si="24"/>
        <v>1858675</v>
      </c>
      <c r="L79" s="54">
        <f t="shared" si="25"/>
        <v>1565200</v>
      </c>
      <c r="M79" s="55">
        <f t="shared" si="26"/>
        <v>4000</v>
      </c>
    </row>
    <row r="80" spans="1:13" x14ac:dyDescent="0.25">
      <c r="A80" s="19">
        <v>13</v>
      </c>
      <c r="B80" s="19">
        <v>401</v>
      </c>
      <c r="C80" s="8">
        <v>4</v>
      </c>
      <c r="D80" s="9" t="s">
        <v>32</v>
      </c>
      <c r="E80" s="9">
        <v>355</v>
      </c>
      <c r="F80" s="9">
        <v>67</v>
      </c>
      <c r="G80" s="19">
        <f t="shared" si="22"/>
        <v>422</v>
      </c>
      <c r="H80" s="33">
        <f t="shared" si="18"/>
        <v>464.20000000000005</v>
      </c>
      <c r="I80" s="53">
        <v>4300</v>
      </c>
      <c r="J80" s="54">
        <f t="shared" si="23"/>
        <v>1814600</v>
      </c>
      <c r="K80" s="54">
        <f t="shared" si="24"/>
        <v>1723870</v>
      </c>
      <c r="L80" s="54">
        <f t="shared" si="25"/>
        <v>1451680</v>
      </c>
      <c r="M80" s="55">
        <f t="shared" si="26"/>
        <v>4000</v>
      </c>
    </row>
    <row r="81" spans="1:13" x14ac:dyDescent="0.25">
      <c r="A81" s="19">
        <v>14</v>
      </c>
      <c r="B81" s="19">
        <v>402</v>
      </c>
      <c r="C81" s="8">
        <v>4</v>
      </c>
      <c r="D81" s="9" t="s">
        <v>6</v>
      </c>
      <c r="E81" s="9">
        <v>488</v>
      </c>
      <c r="F81" s="9">
        <v>126</v>
      </c>
      <c r="G81" s="19">
        <f t="shared" si="22"/>
        <v>614</v>
      </c>
      <c r="H81" s="33">
        <f t="shared" si="18"/>
        <v>675.40000000000009</v>
      </c>
      <c r="I81" s="53">
        <v>4300</v>
      </c>
      <c r="J81" s="54">
        <f t="shared" si="23"/>
        <v>2640200</v>
      </c>
      <c r="K81" s="54">
        <f t="shared" si="24"/>
        <v>2508190</v>
      </c>
      <c r="L81" s="54">
        <f t="shared" si="25"/>
        <v>2112160</v>
      </c>
      <c r="M81" s="55">
        <f t="shared" si="26"/>
        <v>5500</v>
      </c>
    </row>
    <row r="82" spans="1:13" x14ac:dyDescent="0.25">
      <c r="A82" s="19">
        <v>15</v>
      </c>
      <c r="B82" s="19">
        <v>403</v>
      </c>
      <c r="C82" s="8">
        <v>4</v>
      </c>
      <c r="D82" s="9" t="s">
        <v>6</v>
      </c>
      <c r="E82" s="9">
        <v>516</v>
      </c>
      <c r="F82" s="9">
        <v>98</v>
      </c>
      <c r="G82" s="19">
        <f t="shared" si="22"/>
        <v>614</v>
      </c>
      <c r="H82" s="33">
        <f t="shared" si="18"/>
        <v>675.40000000000009</v>
      </c>
      <c r="I82" s="53">
        <v>4300</v>
      </c>
      <c r="J82" s="54">
        <f t="shared" si="23"/>
        <v>2640200</v>
      </c>
      <c r="K82" s="54">
        <f t="shared" si="24"/>
        <v>2508190</v>
      </c>
      <c r="L82" s="54">
        <f t="shared" si="25"/>
        <v>2112160</v>
      </c>
      <c r="M82" s="55">
        <f t="shared" si="26"/>
        <v>5500</v>
      </c>
    </row>
    <row r="83" spans="1:13" x14ac:dyDescent="0.25">
      <c r="A83" s="19">
        <v>16</v>
      </c>
      <c r="B83" s="19">
        <v>404</v>
      </c>
      <c r="C83" s="8">
        <v>4</v>
      </c>
      <c r="D83" s="9" t="s">
        <v>32</v>
      </c>
      <c r="E83" s="9">
        <v>388</v>
      </c>
      <c r="F83" s="9">
        <v>67</v>
      </c>
      <c r="G83" s="19">
        <f t="shared" si="22"/>
        <v>455</v>
      </c>
      <c r="H83" s="33">
        <f t="shared" si="18"/>
        <v>500.50000000000006</v>
      </c>
      <c r="I83" s="53">
        <v>4300</v>
      </c>
      <c r="J83" s="54">
        <f t="shared" si="23"/>
        <v>1956500</v>
      </c>
      <c r="K83" s="54">
        <f t="shared" si="24"/>
        <v>1858675</v>
      </c>
      <c r="L83" s="54">
        <f t="shared" si="25"/>
        <v>1565200</v>
      </c>
      <c r="M83" s="55">
        <f t="shared" si="26"/>
        <v>4000</v>
      </c>
    </row>
    <row r="84" spans="1:13" x14ac:dyDescent="0.25">
      <c r="A84" s="19">
        <v>17</v>
      </c>
      <c r="B84" s="19">
        <v>501</v>
      </c>
      <c r="C84" s="8">
        <v>5</v>
      </c>
      <c r="D84" s="9" t="s">
        <v>32</v>
      </c>
      <c r="E84" s="9">
        <v>355</v>
      </c>
      <c r="F84" s="9">
        <v>67</v>
      </c>
      <c r="G84" s="19">
        <f t="shared" si="22"/>
        <v>422</v>
      </c>
      <c r="H84" s="33">
        <f t="shared" si="18"/>
        <v>464.20000000000005</v>
      </c>
      <c r="I84" s="53">
        <v>4300</v>
      </c>
      <c r="J84" s="54">
        <f t="shared" si="23"/>
        <v>1814600</v>
      </c>
      <c r="K84" s="54">
        <f t="shared" si="24"/>
        <v>1723870</v>
      </c>
      <c r="L84" s="54">
        <f t="shared" si="25"/>
        <v>1451680</v>
      </c>
      <c r="M84" s="55">
        <f t="shared" si="26"/>
        <v>4000</v>
      </c>
    </row>
    <row r="85" spans="1:13" x14ac:dyDescent="0.25">
      <c r="A85" s="19">
        <v>18</v>
      </c>
      <c r="B85" s="19">
        <v>502</v>
      </c>
      <c r="C85" s="8">
        <v>5</v>
      </c>
      <c r="D85" s="9" t="s">
        <v>6</v>
      </c>
      <c r="E85" s="9">
        <v>488</v>
      </c>
      <c r="F85" s="9">
        <v>126</v>
      </c>
      <c r="G85" s="19">
        <f t="shared" si="22"/>
        <v>614</v>
      </c>
      <c r="H85" s="33">
        <f t="shared" si="18"/>
        <v>675.40000000000009</v>
      </c>
      <c r="I85" s="53">
        <v>4300</v>
      </c>
      <c r="J85" s="54">
        <f t="shared" si="23"/>
        <v>2640200</v>
      </c>
      <c r="K85" s="54">
        <f t="shared" si="24"/>
        <v>2508190</v>
      </c>
      <c r="L85" s="54">
        <f t="shared" si="25"/>
        <v>2112160</v>
      </c>
      <c r="M85" s="55">
        <f t="shared" si="26"/>
        <v>5500</v>
      </c>
    </row>
    <row r="86" spans="1:13" x14ac:dyDescent="0.25">
      <c r="A86" s="19">
        <v>19</v>
      </c>
      <c r="B86" s="19">
        <v>503</v>
      </c>
      <c r="C86" s="8">
        <v>5</v>
      </c>
      <c r="D86" s="9" t="s">
        <v>6</v>
      </c>
      <c r="E86" s="9">
        <v>516</v>
      </c>
      <c r="F86" s="9">
        <v>98</v>
      </c>
      <c r="G86" s="19">
        <f t="shared" si="22"/>
        <v>614</v>
      </c>
      <c r="H86" s="33">
        <f t="shared" si="18"/>
        <v>675.40000000000009</v>
      </c>
      <c r="I86" s="53">
        <v>4300</v>
      </c>
      <c r="J86" s="54">
        <f t="shared" si="23"/>
        <v>2640200</v>
      </c>
      <c r="K86" s="54">
        <f t="shared" si="24"/>
        <v>2508190</v>
      </c>
      <c r="L86" s="54">
        <f t="shared" si="25"/>
        <v>2112160</v>
      </c>
      <c r="M86" s="55">
        <f t="shared" si="26"/>
        <v>5500</v>
      </c>
    </row>
    <row r="87" spans="1:13" x14ac:dyDescent="0.25">
      <c r="A87" s="19">
        <v>20</v>
      </c>
      <c r="B87" s="19">
        <v>504</v>
      </c>
      <c r="C87" s="8">
        <v>5</v>
      </c>
      <c r="D87" s="9" t="s">
        <v>32</v>
      </c>
      <c r="E87" s="9">
        <v>388</v>
      </c>
      <c r="F87" s="9">
        <v>67</v>
      </c>
      <c r="G87" s="19">
        <f t="shared" si="22"/>
        <v>455</v>
      </c>
      <c r="H87" s="33">
        <f t="shared" si="18"/>
        <v>500.50000000000006</v>
      </c>
      <c r="I87" s="53">
        <v>4300</v>
      </c>
      <c r="J87" s="54">
        <f t="shared" si="23"/>
        <v>1956500</v>
      </c>
      <c r="K87" s="54">
        <f t="shared" si="24"/>
        <v>1858675</v>
      </c>
      <c r="L87" s="54">
        <f t="shared" si="25"/>
        <v>1565200</v>
      </c>
      <c r="M87" s="55">
        <f t="shared" si="26"/>
        <v>4000</v>
      </c>
    </row>
    <row r="88" spans="1:13" x14ac:dyDescent="0.25">
      <c r="A88" s="19">
        <v>21</v>
      </c>
      <c r="B88" s="19">
        <v>601</v>
      </c>
      <c r="C88" s="8">
        <v>6</v>
      </c>
      <c r="D88" s="9" t="s">
        <v>32</v>
      </c>
      <c r="E88" s="9">
        <v>355</v>
      </c>
      <c r="F88" s="9">
        <v>67</v>
      </c>
      <c r="G88" s="19">
        <f t="shared" si="22"/>
        <v>422</v>
      </c>
      <c r="H88" s="33">
        <f t="shared" si="18"/>
        <v>464.20000000000005</v>
      </c>
      <c r="I88" s="53">
        <v>4300</v>
      </c>
      <c r="J88" s="54">
        <f t="shared" si="23"/>
        <v>1814600</v>
      </c>
      <c r="K88" s="54">
        <f t="shared" si="24"/>
        <v>1723870</v>
      </c>
      <c r="L88" s="54">
        <f t="shared" si="25"/>
        <v>1451680</v>
      </c>
      <c r="M88" s="55">
        <f t="shared" si="26"/>
        <v>4000</v>
      </c>
    </row>
    <row r="89" spans="1:13" x14ac:dyDescent="0.25">
      <c r="A89" s="19">
        <v>22</v>
      </c>
      <c r="B89" s="19">
        <v>602</v>
      </c>
      <c r="C89" s="8">
        <v>6</v>
      </c>
      <c r="D89" s="9" t="s">
        <v>6</v>
      </c>
      <c r="E89" s="9">
        <v>488</v>
      </c>
      <c r="F89" s="9">
        <v>126</v>
      </c>
      <c r="G89" s="19">
        <f t="shared" si="22"/>
        <v>614</v>
      </c>
      <c r="H89" s="33">
        <f t="shared" si="18"/>
        <v>675.40000000000009</v>
      </c>
      <c r="I89" s="53">
        <v>4300</v>
      </c>
      <c r="J89" s="54">
        <f t="shared" si="23"/>
        <v>2640200</v>
      </c>
      <c r="K89" s="54">
        <f t="shared" si="24"/>
        <v>2508190</v>
      </c>
      <c r="L89" s="54">
        <f t="shared" si="25"/>
        <v>2112160</v>
      </c>
      <c r="M89" s="55">
        <f t="shared" si="26"/>
        <v>5500</v>
      </c>
    </row>
    <row r="90" spans="1:13" x14ac:dyDescent="0.25">
      <c r="A90" s="19">
        <v>23</v>
      </c>
      <c r="B90" s="19">
        <v>603</v>
      </c>
      <c r="C90" s="8">
        <v>6</v>
      </c>
      <c r="D90" s="9" t="s">
        <v>6</v>
      </c>
      <c r="E90" s="9">
        <v>516</v>
      </c>
      <c r="F90" s="9">
        <v>98</v>
      </c>
      <c r="G90" s="19">
        <f t="shared" si="22"/>
        <v>614</v>
      </c>
      <c r="H90" s="33">
        <f t="shared" si="18"/>
        <v>675.40000000000009</v>
      </c>
      <c r="I90" s="53">
        <v>4300</v>
      </c>
      <c r="J90" s="54">
        <f t="shared" si="23"/>
        <v>2640200</v>
      </c>
      <c r="K90" s="54">
        <f t="shared" si="24"/>
        <v>2508190</v>
      </c>
      <c r="L90" s="54">
        <f t="shared" si="25"/>
        <v>2112160</v>
      </c>
      <c r="M90" s="55">
        <f t="shared" si="26"/>
        <v>5500</v>
      </c>
    </row>
    <row r="91" spans="1:13" x14ac:dyDescent="0.25">
      <c r="A91" s="19">
        <v>24</v>
      </c>
      <c r="B91" s="19">
        <v>604</v>
      </c>
      <c r="C91" s="8">
        <v>6</v>
      </c>
      <c r="D91" s="9" t="s">
        <v>32</v>
      </c>
      <c r="E91" s="9">
        <v>388</v>
      </c>
      <c r="F91" s="9">
        <v>67</v>
      </c>
      <c r="G91" s="19">
        <f t="shared" si="22"/>
        <v>455</v>
      </c>
      <c r="H91" s="33">
        <f t="shared" si="18"/>
        <v>500.50000000000006</v>
      </c>
      <c r="I91" s="53">
        <v>4300</v>
      </c>
      <c r="J91" s="54">
        <f t="shared" si="23"/>
        <v>1956500</v>
      </c>
      <c r="K91" s="54">
        <f t="shared" si="24"/>
        <v>1858675</v>
      </c>
      <c r="L91" s="54">
        <f t="shared" si="25"/>
        <v>1565200</v>
      </c>
      <c r="M91" s="55">
        <f t="shared" si="26"/>
        <v>4000</v>
      </c>
    </row>
    <row r="92" spans="1:13" x14ac:dyDescent="0.25">
      <c r="A92" s="19">
        <v>25</v>
      </c>
      <c r="B92" s="19">
        <v>701</v>
      </c>
      <c r="C92" s="8">
        <v>7</v>
      </c>
      <c r="D92" s="9" t="s">
        <v>32</v>
      </c>
      <c r="E92" s="9">
        <v>355</v>
      </c>
      <c r="F92" s="9">
        <v>67</v>
      </c>
      <c r="G92" s="19">
        <f t="shared" si="22"/>
        <v>422</v>
      </c>
      <c r="H92" s="33">
        <f t="shared" si="18"/>
        <v>464.20000000000005</v>
      </c>
      <c r="I92" s="53">
        <v>4300</v>
      </c>
      <c r="J92" s="54">
        <f t="shared" si="23"/>
        <v>1814600</v>
      </c>
      <c r="K92" s="54">
        <f t="shared" si="24"/>
        <v>1723870</v>
      </c>
      <c r="L92" s="54">
        <f t="shared" si="25"/>
        <v>1451680</v>
      </c>
      <c r="M92" s="55">
        <f t="shared" si="26"/>
        <v>4000</v>
      </c>
    </row>
    <row r="93" spans="1:13" x14ac:dyDescent="0.25">
      <c r="A93" s="19">
        <v>26</v>
      </c>
      <c r="B93" s="19">
        <v>702</v>
      </c>
      <c r="C93" s="8">
        <v>7</v>
      </c>
      <c r="D93" s="9" t="s">
        <v>6</v>
      </c>
      <c r="E93" s="9">
        <v>488</v>
      </c>
      <c r="F93" s="9">
        <v>126</v>
      </c>
      <c r="G93" s="19">
        <f t="shared" si="22"/>
        <v>614</v>
      </c>
      <c r="H93" s="33">
        <f t="shared" si="18"/>
        <v>675.40000000000009</v>
      </c>
      <c r="I93" s="53">
        <v>4300</v>
      </c>
      <c r="J93" s="54">
        <f t="shared" si="23"/>
        <v>2640200</v>
      </c>
      <c r="K93" s="54">
        <f t="shared" si="24"/>
        <v>2508190</v>
      </c>
      <c r="L93" s="54">
        <f t="shared" si="25"/>
        <v>2112160</v>
      </c>
      <c r="M93" s="55">
        <f t="shared" si="26"/>
        <v>5500</v>
      </c>
    </row>
    <row r="94" spans="1:13" x14ac:dyDescent="0.25">
      <c r="A94" s="19">
        <v>27</v>
      </c>
      <c r="B94" s="19">
        <v>703</v>
      </c>
      <c r="C94" s="8">
        <v>7</v>
      </c>
      <c r="D94" s="9" t="s">
        <v>6</v>
      </c>
      <c r="E94" s="9">
        <v>516</v>
      </c>
      <c r="F94" s="9">
        <v>98</v>
      </c>
      <c r="G94" s="19">
        <f t="shared" si="22"/>
        <v>614</v>
      </c>
      <c r="H94" s="33">
        <f t="shared" si="18"/>
        <v>675.40000000000009</v>
      </c>
      <c r="I94" s="53">
        <v>4300</v>
      </c>
      <c r="J94" s="54">
        <f t="shared" si="23"/>
        <v>2640200</v>
      </c>
      <c r="K94" s="54">
        <f t="shared" si="24"/>
        <v>2508190</v>
      </c>
      <c r="L94" s="54">
        <f t="shared" si="25"/>
        <v>2112160</v>
      </c>
      <c r="M94" s="55">
        <f t="shared" si="26"/>
        <v>5500</v>
      </c>
    </row>
    <row r="95" spans="1:13" x14ac:dyDescent="0.25">
      <c r="A95" s="19">
        <v>28</v>
      </c>
      <c r="B95" s="19">
        <v>704</v>
      </c>
      <c r="C95" s="8">
        <v>7</v>
      </c>
      <c r="D95" s="9" t="s">
        <v>32</v>
      </c>
      <c r="E95" s="9">
        <v>388</v>
      </c>
      <c r="F95" s="9">
        <v>67</v>
      </c>
      <c r="G95" s="19">
        <f t="shared" si="22"/>
        <v>455</v>
      </c>
      <c r="H95" s="33">
        <f t="shared" si="18"/>
        <v>500.50000000000006</v>
      </c>
      <c r="I95" s="53">
        <v>4300</v>
      </c>
      <c r="J95" s="54">
        <f t="shared" si="23"/>
        <v>1956500</v>
      </c>
      <c r="K95" s="54">
        <f t="shared" si="24"/>
        <v>1858675</v>
      </c>
      <c r="L95" s="54">
        <f t="shared" si="25"/>
        <v>1565200</v>
      </c>
      <c r="M95" s="55">
        <f t="shared" si="26"/>
        <v>4000</v>
      </c>
    </row>
    <row r="96" spans="1:13" ht="16.5" x14ac:dyDescent="0.3">
      <c r="A96" s="47" t="s">
        <v>2</v>
      </c>
      <c r="B96" s="48"/>
      <c r="C96" s="48"/>
      <c r="D96" s="49"/>
      <c r="E96" s="11">
        <f t="shared" ref="E96:H96" si="27">SUM(E68:E95)</f>
        <v>12229</v>
      </c>
      <c r="F96" s="11">
        <f t="shared" si="27"/>
        <v>2506</v>
      </c>
      <c r="G96" s="37">
        <f t="shared" si="27"/>
        <v>14735</v>
      </c>
      <c r="H96" s="11">
        <f t="shared" si="27"/>
        <v>16208.5</v>
      </c>
      <c r="I96" s="56"/>
      <c r="J96" s="57">
        <f>SUM(J68:J95)</f>
        <v>63360500</v>
      </c>
      <c r="K96" s="57">
        <f>SUM(K68:K95)</f>
        <v>60192475</v>
      </c>
      <c r="L96" s="57">
        <f>SUM(L68:L95)</f>
        <v>50688400</v>
      </c>
      <c r="M96" s="58"/>
    </row>
  </sheetData>
  <mergeCells count="6">
    <mergeCell ref="A96:D96"/>
    <mergeCell ref="A31:D31"/>
    <mergeCell ref="A1:M1"/>
    <mergeCell ref="A33:M33"/>
    <mergeCell ref="A63:D63"/>
    <mergeCell ref="A66:M66"/>
  </mergeCells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EC8D2-CE63-48CB-ACE2-8C37E32BA28B}">
  <dimension ref="A1:Q51"/>
  <sheetViews>
    <sheetView topLeftCell="A13" zoomScale="145" zoomScaleNormal="145" workbookViewId="0">
      <selection activeCell="D3" sqref="D3:D12"/>
    </sheetView>
  </sheetViews>
  <sheetFormatPr defaultRowHeight="15" x14ac:dyDescent="0.25"/>
  <cols>
    <col min="1" max="1" width="4.7109375" style="26" customWidth="1"/>
    <col min="2" max="2" width="6.140625" style="10" customWidth="1"/>
    <col min="3" max="3" width="5.28515625" style="10" customWidth="1"/>
    <col min="4" max="4" width="7.42578125" style="10" customWidth="1"/>
    <col min="5" max="5" width="9.5703125" style="10" customWidth="1"/>
    <col min="6" max="6" width="6.5703125" style="10" customWidth="1"/>
    <col min="7" max="7" width="6.7109375" style="27" customWidth="1"/>
    <col min="8" max="8" width="7.42578125" style="10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0"/>
    <col min="15" max="15" width="15.140625" bestFit="1" customWidth="1"/>
    <col min="16" max="16" width="15.28515625" customWidth="1"/>
    <col min="17" max="17" width="12.85546875" customWidth="1"/>
  </cols>
  <sheetData>
    <row r="1" spans="1:17" ht="15.75" x14ac:dyDescent="0.25">
      <c r="A1" s="51" t="s">
        <v>49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7" ht="94.5" customHeight="1" x14ac:dyDescent="0.25">
      <c r="A2" s="4" t="s">
        <v>0</v>
      </c>
      <c r="B2" s="5" t="s">
        <v>3</v>
      </c>
      <c r="C2" s="5" t="s">
        <v>1</v>
      </c>
      <c r="D2" s="5" t="s">
        <v>4</v>
      </c>
      <c r="E2" s="6" t="s">
        <v>15</v>
      </c>
      <c r="F2" s="6" t="s">
        <v>29</v>
      </c>
      <c r="G2" s="13" t="s">
        <v>14</v>
      </c>
      <c r="H2" s="16" t="s">
        <v>33</v>
      </c>
      <c r="I2" s="5" t="s">
        <v>54</v>
      </c>
      <c r="J2" s="5" t="s">
        <v>55</v>
      </c>
      <c r="K2" s="5" t="s">
        <v>56</v>
      </c>
      <c r="L2" s="5" t="s">
        <v>57</v>
      </c>
      <c r="M2" s="5" t="s">
        <v>58</v>
      </c>
    </row>
    <row r="3" spans="1:17" x14ac:dyDescent="0.25">
      <c r="A3" s="7">
        <v>1</v>
      </c>
      <c r="B3" s="7">
        <v>101</v>
      </c>
      <c r="C3" s="8">
        <v>1</v>
      </c>
      <c r="D3" s="9" t="s">
        <v>6</v>
      </c>
      <c r="E3" s="9">
        <v>477</v>
      </c>
      <c r="F3" s="9">
        <v>164</v>
      </c>
      <c r="G3" s="19">
        <f>E3+F3</f>
        <v>641</v>
      </c>
      <c r="H3" s="33">
        <f>G3*1.1</f>
        <v>705.1</v>
      </c>
      <c r="I3" s="53">
        <v>4300</v>
      </c>
      <c r="J3" s="54">
        <f t="shared" ref="J3:J23" si="0">G3*I3</f>
        <v>2756300</v>
      </c>
      <c r="K3" s="54">
        <f t="shared" ref="K3:K23" si="1">J3*0.95</f>
        <v>2618485</v>
      </c>
      <c r="L3" s="54">
        <f t="shared" ref="L3:L23" si="2">J3*0.8</f>
        <v>2205040</v>
      </c>
      <c r="M3" s="55">
        <f t="shared" ref="M3" si="3">MROUND((J3*0.025/12),500)</f>
        <v>5500</v>
      </c>
      <c r="O3" s="1"/>
      <c r="P3" s="2"/>
      <c r="Q3" s="2"/>
    </row>
    <row r="4" spans="1:17" x14ac:dyDescent="0.25">
      <c r="A4" s="7">
        <v>2</v>
      </c>
      <c r="B4" s="7">
        <v>102</v>
      </c>
      <c r="C4" s="8">
        <v>1</v>
      </c>
      <c r="D4" s="9" t="s">
        <v>6</v>
      </c>
      <c r="E4" s="9">
        <v>507</v>
      </c>
      <c r="F4" s="9">
        <v>274</v>
      </c>
      <c r="G4" s="19">
        <f t="shared" ref="G4:G30" si="4">E4+F4</f>
        <v>781</v>
      </c>
      <c r="H4" s="33">
        <f t="shared" ref="H4:H30" si="5">G4*1.1</f>
        <v>859.1</v>
      </c>
      <c r="I4" s="53">
        <v>4300</v>
      </c>
      <c r="J4" s="54">
        <f t="shared" ref="J4:J30" si="6">G4*I4</f>
        <v>3358300</v>
      </c>
      <c r="K4" s="54">
        <f t="shared" ref="K4:K30" si="7">J4*0.95</f>
        <v>3190385</v>
      </c>
      <c r="L4" s="54">
        <f t="shared" ref="L4:L30" si="8">J4*0.8</f>
        <v>2686640</v>
      </c>
      <c r="M4" s="55">
        <f t="shared" ref="M4:M30" si="9">MROUND((J4*0.025/12),500)</f>
        <v>7000</v>
      </c>
      <c r="O4" s="1"/>
      <c r="P4" s="2"/>
      <c r="Q4" s="2"/>
    </row>
    <row r="5" spans="1:17" x14ac:dyDescent="0.25">
      <c r="A5" s="7">
        <v>3</v>
      </c>
      <c r="B5" s="7">
        <v>103</v>
      </c>
      <c r="C5" s="8">
        <v>1</v>
      </c>
      <c r="D5" s="9" t="s">
        <v>6</v>
      </c>
      <c r="E5" s="9">
        <v>515</v>
      </c>
      <c r="F5" s="9">
        <v>159</v>
      </c>
      <c r="G5" s="19">
        <f t="shared" si="4"/>
        <v>674</v>
      </c>
      <c r="H5" s="33">
        <f t="shared" si="5"/>
        <v>741.40000000000009</v>
      </c>
      <c r="I5" s="53">
        <v>4300</v>
      </c>
      <c r="J5" s="54">
        <f t="shared" si="6"/>
        <v>2898200</v>
      </c>
      <c r="K5" s="54">
        <f t="shared" si="7"/>
        <v>2753290</v>
      </c>
      <c r="L5" s="54">
        <f t="shared" si="8"/>
        <v>2318560</v>
      </c>
      <c r="M5" s="55">
        <f t="shared" si="9"/>
        <v>6000</v>
      </c>
      <c r="O5" s="1"/>
      <c r="P5" s="2"/>
      <c r="Q5" s="2"/>
    </row>
    <row r="6" spans="1:17" x14ac:dyDescent="0.25">
      <c r="A6" s="7">
        <v>4</v>
      </c>
      <c r="B6" s="7">
        <v>104</v>
      </c>
      <c r="C6" s="8">
        <v>1</v>
      </c>
      <c r="D6" s="9" t="s">
        <v>6</v>
      </c>
      <c r="E6" s="9">
        <v>542</v>
      </c>
      <c r="F6" s="9">
        <v>99</v>
      </c>
      <c r="G6" s="19">
        <f t="shared" si="4"/>
        <v>641</v>
      </c>
      <c r="H6" s="33">
        <f t="shared" si="5"/>
        <v>705.1</v>
      </c>
      <c r="I6" s="53">
        <v>4300</v>
      </c>
      <c r="J6" s="54">
        <f t="shared" si="6"/>
        <v>2756300</v>
      </c>
      <c r="K6" s="54">
        <f t="shared" si="7"/>
        <v>2618485</v>
      </c>
      <c r="L6" s="54">
        <f t="shared" si="8"/>
        <v>2205040</v>
      </c>
      <c r="M6" s="55">
        <f t="shared" si="9"/>
        <v>5500</v>
      </c>
      <c r="O6" s="1"/>
      <c r="P6" s="2"/>
      <c r="Q6" s="2"/>
    </row>
    <row r="7" spans="1:17" ht="17.25" thickBot="1" x14ac:dyDescent="0.3">
      <c r="A7" s="7">
        <v>5</v>
      </c>
      <c r="B7" s="7">
        <v>201</v>
      </c>
      <c r="C7" s="8">
        <v>2</v>
      </c>
      <c r="D7" s="9" t="s">
        <v>6</v>
      </c>
      <c r="E7" s="9">
        <v>477</v>
      </c>
      <c r="F7" s="9">
        <v>164</v>
      </c>
      <c r="G7" s="19">
        <f t="shared" si="4"/>
        <v>641</v>
      </c>
      <c r="H7" s="33">
        <f t="shared" si="5"/>
        <v>705.1</v>
      </c>
      <c r="I7" s="53">
        <v>4300</v>
      </c>
      <c r="J7" s="54">
        <f t="shared" si="6"/>
        <v>2756300</v>
      </c>
      <c r="K7" s="54">
        <f t="shared" si="7"/>
        <v>2618485</v>
      </c>
      <c r="L7" s="54">
        <f t="shared" si="8"/>
        <v>2205040</v>
      </c>
      <c r="M7" s="55">
        <f t="shared" si="9"/>
        <v>5500</v>
      </c>
      <c r="O7" s="15"/>
      <c r="P7" s="2"/>
    </row>
    <row r="8" spans="1:17" ht="17.25" thickBot="1" x14ac:dyDescent="0.3">
      <c r="A8" s="7">
        <v>6</v>
      </c>
      <c r="B8" s="7">
        <v>202</v>
      </c>
      <c r="C8" s="8">
        <v>2</v>
      </c>
      <c r="D8" s="9" t="s">
        <v>6</v>
      </c>
      <c r="E8" s="9">
        <v>507</v>
      </c>
      <c r="F8" s="9">
        <v>167</v>
      </c>
      <c r="G8" s="19">
        <f t="shared" si="4"/>
        <v>674</v>
      </c>
      <c r="H8" s="33">
        <f t="shared" si="5"/>
        <v>741.40000000000009</v>
      </c>
      <c r="I8" s="53">
        <v>4300</v>
      </c>
      <c r="J8" s="54">
        <f t="shared" si="6"/>
        <v>2898200</v>
      </c>
      <c r="K8" s="54">
        <f t="shared" si="7"/>
        <v>2753290</v>
      </c>
      <c r="L8" s="54">
        <f t="shared" si="8"/>
        <v>2318560</v>
      </c>
      <c r="M8" s="55">
        <f t="shared" si="9"/>
        <v>6000</v>
      </c>
      <c r="O8" s="15"/>
      <c r="P8" s="2"/>
    </row>
    <row r="9" spans="1:17" ht="17.25" thickBot="1" x14ac:dyDescent="0.3">
      <c r="A9" s="7">
        <v>7</v>
      </c>
      <c r="B9" s="7">
        <v>203</v>
      </c>
      <c r="C9" s="8">
        <v>2</v>
      </c>
      <c r="D9" s="9" t="s">
        <v>6</v>
      </c>
      <c r="E9" s="9">
        <v>515</v>
      </c>
      <c r="F9" s="9">
        <v>159</v>
      </c>
      <c r="G9" s="19">
        <f t="shared" si="4"/>
        <v>674</v>
      </c>
      <c r="H9" s="33">
        <f t="shared" si="5"/>
        <v>741.40000000000009</v>
      </c>
      <c r="I9" s="53">
        <v>4300</v>
      </c>
      <c r="J9" s="54">
        <f t="shared" si="6"/>
        <v>2898200</v>
      </c>
      <c r="K9" s="54">
        <f t="shared" si="7"/>
        <v>2753290</v>
      </c>
      <c r="L9" s="54">
        <f t="shared" si="8"/>
        <v>2318560</v>
      </c>
      <c r="M9" s="55">
        <f t="shared" si="9"/>
        <v>6000</v>
      </c>
      <c r="O9" s="15"/>
      <c r="P9" s="2"/>
    </row>
    <row r="10" spans="1:17" ht="17.25" thickBot="1" x14ac:dyDescent="0.3">
      <c r="A10" s="7">
        <v>8</v>
      </c>
      <c r="B10" s="7">
        <v>204</v>
      </c>
      <c r="C10" s="8">
        <v>2</v>
      </c>
      <c r="D10" s="9" t="s">
        <v>6</v>
      </c>
      <c r="E10" s="9">
        <v>542</v>
      </c>
      <c r="F10" s="9">
        <v>99</v>
      </c>
      <c r="G10" s="19">
        <f t="shared" si="4"/>
        <v>641</v>
      </c>
      <c r="H10" s="33">
        <f t="shared" si="5"/>
        <v>705.1</v>
      </c>
      <c r="I10" s="53">
        <v>4300</v>
      </c>
      <c r="J10" s="54">
        <f t="shared" si="6"/>
        <v>2756300</v>
      </c>
      <c r="K10" s="54">
        <f t="shared" si="7"/>
        <v>2618485</v>
      </c>
      <c r="L10" s="54">
        <f t="shared" si="8"/>
        <v>2205040</v>
      </c>
      <c r="M10" s="55">
        <f t="shared" si="9"/>
        <v>5500</v>
      </c>
      <c r="O10" s="15"/>
      <c r="P10" s="2"/>
    </row>
    <row r="11" spans="1:17" ht="17.25" thickBot="1" x14ac:dyDescent="0.3">
      <c r="A11" s="7">
        <v>9</v>
      </c>
      <c r="B11" s="7">
        <v>301</v>
      </c>
      <c r="C11" s="8">
        <v>3</v>
      </c>
      <c r="D11" s="9" t="s">
        <v>6</v>
      </c>
      <c r="E11" s="9">
        <v>477</v>
      </c>
      <c r="F11" s="9">
        <v>164</v>
      </c>
      <c r="G11" s="19">
        <f t="shared" si="4"/>
        <v>641</v>
      </c>
      <c r="H11" s="33">
        <f t="shared" si="5"/>
        <v>705.1</v>
      </c>
      <c r="I11" s="53">
        <v>4300</v>
      </c>
      <c r="J11" s="54">
        <f t="shared" si="6"/>
        <v>2756300</v>
      </c>
      <c r="K11" s="54">
        <f t="shared" si="7"/>
        <v>2618485</v>
      </c>
      <c r="L11" s="54">
        <f t="shared" si="8"/>
        <v>2205040</v>
      </c>
      <c r="M11" s="55">
        <f t="shared" si="9"/>
        <v>5500</v>
      </c>
      <c r="O11" s="15"/>
      <c r="P11" s="2"/>
      <c r="Q11" s="2"/>
    </row>
    <row r="12" spans="1:17" ht="17.25" thickBot="1" x14ac:dyDescent="0.3">
      <c r="A12" s="7">
        <v>10</v>
      </c>
      <c r="B12" s="7">
        <v>302</v>
      </c>
      <c r="C12" s="8">
        <v>3</v>
      </c>
      <c r="D12" s="9" t="s">
        <v>6</v>
      </c>
      <c r="E12" s="9">
        <v>507</v>
      </c>
      <c r="F12" s="9">
        <v>167</v>
      </c>
      <c r="G12" s="19">
        <f t="shared" si="4"/>
        <v>674</v>
      </c>
      <c r="H12" s="33">
        <f t="shared" si="5"/>
        <v>741.40000000000009</v>
      </c>
      <c r="I12" s="53">
        <v>4300</v>
      </c>
      <c r="J12" s="54">
        <f t="shared" si="6"/>
        <v>2898200</v>
      </c>
      <c r="K12" s="54">
        <f t="shared" si="7"/>
        <v>2753290</v>
      </c>
      <c r="L12" s="54">
        <f t="shared" si="8"/>
        <v>2318560</v>
      </c>
      <c r="M12" s="55">
        <f t="shared" si="9"/>
        <v>6000</v>
      </c>
      <c r="O12" s="15"/>
      <c r="P12" s="2"/>
      <c r="Q12" s="2"/>
    </row>
    <row r="13" spans="1:17" ht="17.25" thickBot="1" x14ac:dyDescent="0.3">
      <c r="A13" s="7">
        <v>11</v>
      </c>
      <c r="B13" s="7">
        <v>303</v>
      </c>
      <c r="C13" s="8">
        <v>3</v>
      </c>
      <c r="D13" s="9" t="s">
        <v>6</v>
      </c>
      <c r="E13" s="9">
        <v>515</v>
      </c>
      <c r="F13" s="9">
        <v>159</v>
      </c>
      <c r="G13" s="19">
        <f t="shared" si="4"/>
        <v>674</v>
      </c>
      <c r="H13" s="33">
        <f t="shared" si="5"/>
        <v>741.40000000000009</v>
      </c>
      <c r="I13" s="53">
        <v>4300</v>
      </c>
      <c r="J13" s="54">
        <f t="shared" si="6"/>
        <v>2898200</v>
      </c>
      <c r="K13" s="54">
        <f t="shared" si="7"/>
        <v>2753290</v>
      </c>
      <c r="L13" s="54">
        <f t="shared" si="8"/>
        <v>2318560</v>
      </c>
      <c r="M13" s="55">
        <f t="shared" si="9"/>
        <v>6000</v>
      </c>
      <c r="O13" s="15"/>
      <c r="P13" s="2"/>
      <c r="Q13" s="2"/>
    </row>
    <row r="14" spans="1:17" ht="17.25" thickBot="1" x14ac:dyDescent="0.3">
      <c r="A14" s="7">
        <v>12</v>
      </c>
      <c r="B14" s="7">
        <v>304</v>
      </c>
      <c r="C14" s="8">
        <v>3</v>
      </c>
      <c r="D14" s="9" t="s">
        <v>6</v>
      </c>
      <c r="E14" s="9">
        <v>542</v>
      </c>
      <c r="F14" s="9">
        <v>99</v>
      </c>
      <c r="G14" s="19">
        <f t="shared" si="4"/>
        <v>641</v>
      </c>
      <c r="H14" s="33">
        <f t="shared" si="5"/>
        <v>705.1</v>
      </c>
      <c r="I14" s="53">
        <v>4300</v>
      </c>
      <c r="J14" s="54">
        <f t="shared" si="6"/>
        <v>2756300</v>
      </c>
      <c r="K14" s="54">
        <f t="shared" si="7"/>
        <v>2618485</v>
      </c>
      <c r="L14" s="54">
        <f t="shared" si="8"/>
        <v>2205040</v>
      </c>
      <c r="M14" s="55">
        <f t="shared" si="9"/>
        <v>5500</v>
      </c>
      <c r="O14" s="15"/>
      <c r="P14" s="2"/>
      <c r="Q14" s="2"/>
    </row>
    <row r="15" spans="1:17" ht="17.25" thickBot="1" x14ac:dyDescent="0.3">
      <c r="A15" s="7">
        <v>13</v>
      </c>
      <c r="B15" s="7">
        <v>401</v>
      </c>
      <c r="C15" s="8">
        <v>4</v>
      </c>
      <c r="D15" s="9" t="s">
        <v>6</v>
      </c>
      <c r="E15" s="9">
        <v>477</v>
      </c>
      <c r="F15" s="9">
        <v>164</v>
      </c>
      <c r="G15" s="19">
        <f t="shared" si="4"/>
        <v>641</v>
      </c>
      <c r="H15" s="33">
        <f t="shared" si="5"/>
        <v>705.1</v>
      </c>
      <c r="I15" s="53">
        <v>4300</v>
      </c>
      <c r="J15" s="54">
        <f t="shared" si="6"/>
        <v>2756300</v>
      </c>
      <c r="K15" s="54">
        <f t="shared" si="7"/>
        <v>2618485</v>
      </c>
      <c r="L15" s="54">
        <f t="shared" si="8"/>
        <v>2205040</v>
      </c>
      <c r="M15" s="55">
        <f t="shared" si="9"/>
        <v>5500</v>
      </c>
      <c r="O15" s="15"/>
      <c r="P15" s="2"/>
      <c r="Q15" s="2"/>
    </row>
    <row r="16" spans="1:17" ht="16.5" x14ac:dyDescent="0.25">
      <c r="A16" s="7">
        <v>14</v>
      </c>
      <c r="B16" s="7">
        <v>402</v>
      </c>
      <c r="C16" s="8">
        <v>4</v>
      </c>
      <c r="D16" s="9" t="s">
        <v>6</v>
      </c>
      <c r="E16" s="9">
        <v>507</v>
      </c>
      <c r="F16" s="9">
        <v>167</v>
      </c>
      <c r="G16" s="19">
        <f t="shared" si="4"/>
        <v>674</v>
      </c>
      <c r="H16" s="33">
        <f t="shared" si="5"/>
        <v>741.40000000000009</v>
      </c>
      <c r="I16" s="53">
        <v>4300</v>
      </c>
      <c r="J16" s="54">
        <f t="shared" si="6"/>
        <v>2898200</v>
      </c>
      <c r="K16" s="54">
        <f t="shared" si="7"/>
        <v>2753290</v>
      </c>
      <c r="L16" s="54">
        <f t="shared" si="8"/>
        <v>2318560</v>
      </c>
      <c r="M16" s="55">
        <f t="shared" si="9"/>
        <v>6000</v>
      </c>
      <c r="O16" s="46"/>
      <c r="P16" s="2"/>
      <c r="Q16" s="2"/>
    </row>
    <row r="17" spans="1:17" ht="16.5" x14ac:dyDescent="0.25">
      <c r="A17" s="7">
        <v>15</v>
      </c>
      <c r="B17" s="7">
        <v>403</v>
      </c>
      <c r="C17" s="8">
        <v>4</v>
      </c>
      <c r="D17" s="9" t="s">
        <v>6</v>
      </c>
      <c r="E17" s="9">
        <v>515</v>
      </c>
      <c r="F17" s="9">
        <v>159</v>
      </c>
      <c r="G17" s="19">
        <f t="shared" si="4"/>
        <v>674</v>
      </c>
      <c r="H17" s="33">
        <f t="shared" si="5"/>
        <v>741.40000000000009</v>
      </c>
      <c r="I17" s="53">
        <v>4300</v>
      </c>
      <c r="J17" s="54">
        <f t="shared" si="6"/>
        <v>2898200</v>
      </c>
      <c r="K17" s="54">
        <f t="shared" si="7"/>
        <v>2753290</v>
      </c>
      <c r="L17" s="54">
        <f t="shared" si="8"/>
        <v>2318560</v>
      </c>
      <c r="M17" s="55">
        <f t="shared" si="9"/>
        <v>6000</v>
      </c>
      <c r="O17" s="46"/>
      <c r="P17" s="2"/>
      <c r="Q17" s="2"/>
    </row>
    <row r="18" spans="1:17" ht="16.5" x14ac:dyDescent="0.25">
      <c r="A18" s="7">
        <v>16</v>
      </c>
      <c r="B18" s="7">
        <v>404</v>
      </c>
      <c r="C18" s="8">
        <v>4</v>
      </c>
      <c r="D18" s="9" t="s">
        <v>6</v>
      </c>
      <c r="E18" s="9">
        <v>542</v>
      </c>
      <c r="F18" s="9">
        <v>99</v>
      </c>
      <c r="G18" s="19">
        <f t="shared" si="4"/>
        <v>641</v>
      </c>
      <c r="H18" s="33">
        <f t="shared" si="5"/>
        <v>705.1</v>
      </c>
      <c r="I18" s="53">
        <v>4300</v>
      </c>
      <c r="J18" s="54">
        <f t="shared" si="6"/>
        <v>2756300</v>
      </c>
      <c r="K18" s="54">
        <f t="shared" si="7"/>
        <v>2618485</v>
      </c>
      <c r="L18" s="54">
        <f t="shared" si="8"/>
        <v>2205040</v>
      </c>
      <c r="M18" s="55">
        <f t="shared" si="9"/>
        <v>5500</v>
      </c>
      <c r="O18" s="46"/>
      <c r="P18" s="2"/>
      <c r="Q18" s="2"/>
    </row>
    <row r="19" spans="1:17" x14ac:dyDescent="0.25">
      <c r="A19" s="7">
        <v>17</v>
      </c>
      <c r="B19" s="7">
        <v>501</v>
      </c>
      <c r="C19" s="8">
        <v>5</v>
      </c>
      <c r="D19" s="9" t="s">
        <v>6</v>
      </c>
      <c r="E19" s="9">
        <v>477</v>
      </c>
      <c r="F19" s="9">
        <v>164</v>
      </c>
      <c r="G19" s="19">
        <f t="shared" si="4"/>
        <v>641</v>
      </c>
      <c r="H19" s="33">
        <f t="shared" si="5"/>
        <v>705.1</v>
      </c>
      <c r="I19" s="53">
        <v>4300</v>
      </c>
      <c r="J19" s="54">
        <f t="shared" si="6"/>
        <v>2756300</v>
      </c>
      <c r="K19" s="54">
        <f t="shared" si="7"/>
        <v>2618485</v>
      </c>
      <c r="L19" s="54">
        <f t="shared" si="8"/>
        <v>2205040</v>
      </c>
      <c r="M19" s="55">
        <f t="shared" si="9"/>
        <v>5500</v>
      </c>
    </row>
    <row r="20" spans="1:17" x14ac:dyDescent="0.25">
      <c r="A20" s="7">
        <v>18</v>
      </c>
      <c r="B20" s="7">
        <v>502</v>
      </c>
      <c r="C20" s="8">
        <v>5</v>
      </c>
      <c r="D20" s="9" t="s">
        <v>6</v>
      </c>
      <c r="E20" s="9">
        <v>507</v>
      </c>
      <c r="F20" s="9">
        <v>167</v>
      </c>
      <c r="G20" s="19">
        <f t="shared" si="4"/>
        <v>674</v>
      </c>
      <c r="H20" s="33">
        <f t="shared" si="5"/>
        <v>741.40000000000009</v>
      </c>
      <c r="I20" s="53">
        <v>4300</v>
      </c>
      <c r="J20" s="54">
        <f t="shared" si="6"/>
        <v>2898200</v>
      </c>
      <c r="K20" s="54">
        <f t="shared" si="7"/>
        <v>2753290</v>
      </c>
      <c r="L20" s="54">
        <f t="shared" si="8"/>
        <v>2318560</v>
      </c>
      <c r="M20" s="55">
        <f t="shared" si="9"/>
        <v>6000</v>
      </c>
    </row>
    <row r="21" spans="1:17" x14ac:dyDescent="0.25">
      <c r="A21" s="7">
        <v>19</v>
      </c>
      <c r="B21" s="7">
        <v>503</v>
      </c>
      <c r="C21" s="8">
        <v>5</v>
      </c>
      <c r="D21" s="9" t="s">
        <v>6</v>
      </c>
      <c r="E21" s="9">
        <v>515</v>
      </c>
      <c r="F21" s="9">
        <v>159</v>
      </c>
      <c r="G21" s="19">
        <f t="shared" si="4"/>
        <v>674</v>
      </c>
      <c r="H21" s="33">
        <f t="shared" si="5"/>
        <v>741.40000000000009</v>
      </c>
      <c r="I21" s="53">
        <v>4300</v>
      </c>
      <c r="J21" s="54">
        <f t="shared" si="6"/>
        <v>2898200</v>
      </c>
      <c r="K21" s="54">
        <f t="shared" si="7"/>
        <v>2753290</v>
      </c>
      <c r="L21" s="54">
        <f t="shared" si="8"/>
        <v>2318560</v>
      </c>
      <c r="M21" s="55">
        <f t="shared" si="9"/>
        <v>6000</v>
      </c>
    </row>
    <row r="22" spans="1:17" x14ac:dyDescent="0.25">
      <c r="A22" s="7">
        <v>20</v>
      </c>
      <c r="B22" s="7">
        <v>504</v>
      </c>
      <c r="C22" s="8">
        <v>5</v>
      </c>
      <c r="D22" s="9" t="s">
        <v>6</v>
      </c>
      <c r="E22" s="9">
        <v>542</v>
      </c>
      <c r="F22" s="9">
        <v>99</v>
      </c>
      <c r="G22" s="19">
        <f t="shared" si="4"/>
        <v>641</v>
      </c>
      <c r="H22" s="33">
        <f t="shared" si="5"/>
        <v>705.1</v>
      </c>
      <c r="I22" s="53">
        <v>4300</v>
      </c>
      <c r="J22" s="54">
        <f t="shared" si="6"/>
        <v>2756300</v>
      </c>
      <c r="K22" s="54">
        <f t="shared" si="7"/>
        <v>2618485</v>
      </c>
      <c r="L22" s="54">
        <f t="shared" si="8"/>
        <v>2205040</v>
      </c>
      <c r="M22" s="55">
        <f t="shared" si="9"/>
        <v>5500</v>
      </c>
    </row>
    <row r="23" spans="1:17" x14ac:dyDescent="0.25">
      <c r="A23" s="7">
        <v>21</v>
      </c>
      <c r="B23" s="7">
        <v>601</v>
      </c>
      <c r="C23" s="8">
        <v>6</v>
      </c>
      <c r="D23" s="9" t="s">
        <v>6</v>
      </c>
      <c r="E23" s="9">
        <v>477</v>
      </c>
      <c r="F23" s="9">
        <v>164</v>
      </c>
      <c r="G23" s="19">
        <f t="shared" si="4"/>
        <v>641</v>
      </c>
      <c r="H23" s="33">
        <f t="shared" si="5"/>
        <v>705.1</v>
      </c>
      <c r="I23" s="53">
        <v>4300</v>
      </c>
      <c r="J23" s="54">
        <f t="shared" si="6"/>
        <v>2756300</v>
      </c>
      <c r="K23" s="54">
        <f t="shared" si="7"/>
        <v>2618485</v>
      </c>
      <c r="L23" s="54">
        <f t="shared" si="8"/>
        <v>2205040</v>
      </c>
      <c r="M23" s="55">
        <f t="shared" si="9"/>
        <v>5500</v>
      </c>
    </row>
    <row r="24" spans="1:17" x14ac:dyDescent="0.25">
      <c r="A24" s="7">
        <v>22</v>
      </c>
      <c r="B24" s="7">
        <v>602</v>
      </c>
      <c r="C24" s="8">
        <v>6</v>
      </c>
      <c r="D24" s="9" t="s">
        <v>6</v>
      </c>
      <c r="E24" s="9">
        <v>507</v>
      </c>
      <c r="F24" s="9">
        <v>167</v>
      </c>
      <c r="G24" s="19">
        <f t="shared" si="4"/>
        <v>674</v>
      </c>
      <c r="H24" s="33">
        <f t="shared" si="5"/>
        <v>741.40000000000009</v>
      </c>
      <c r="I24" s="53">
        <v>4300</v>
      </c>
      <c r="J24" s="54">
        <f t="shared" si="6"/>
        <v>2898200</v>
      </c>
      <c r="K24" s="54">
        <f t="shared" si="7"/>
        <v>2753290</v>
      </c>
      <c r="L24" s="54">
        <f t="shared" si="8"/>
        <v>2318560</v>
      </c>
      <c r="M24" s="55">
        <f t="shared" si="9"/>
        <v>6000</v>
      </c>
    </row>
    <row r="25" spans="1:17" x14ac:dyDescent="0.25">
      <c r="A25" s="7">
        <v>23</v>
      </c>
      <c r="B25" s="7">
        <v>603</v>
      </c>
      <c r="C25" s="8">
        <v>6</v>
      </c>
      <c r="D25" s="9" t="s">
        <v>6</v>
      </c>
      <c r="E25" s="9">
        <v>515</v>
      </c>
      <c r="F25" s="9">
        <v>159</v>
      </c>
      <c r="G25" s="19">
        <f t="shared" si="4"/>
        <v>674</v>
      </c>
      <c r="H25" s="33">
        <f t="shared" si="5"/>
        <v>741.40000000000009</v>
      </c>
      <c r="I25" s="53">
        <v>4300</v>
      </c>
      <c r="J25" s="54">
        <f t="shared" si="6"/>
        <v>2898200</v>
      </c>
      <c r="K25" s="54">
        <f t="shared" si="7"/>
        <v>2753290</v>
      </c>
      <c r="L25" s="54">
        <f t="shared" si="8"/>
        <v>2318560</v>
      </c>
      <c r="M25" s="55">
        <f t="shared" si="9"/>
        <v>6000</v>
      </c>
    </row>
    <row r="26" spans="1:17" x14ac:dyDescent="0.25">
      <c r="A26" s="7">
        <v>24</v>
      </c>
      <c r="B26" s="7">
        <v>604</v>
      </c>
      <c r="C26" s="8">
        <v>6</v>
      </c>
      <c r="D26" s="9" t="s">
        <v>6</v>
      </c>
      <c r="E26" s="9">
        <v>542</v>
      </c>
      <c r="F26" s="9">
        <v>99</v>
      </c>
      <c r="G26" s="19">
        <f t="shared" si="4"/>
        <v>641</v>
      </c>
      <c r="H26" s="33">
        <f t="shared" si="5"/>
        <v>705.1</v>
      </c>
      <c r="I26" s="53">
        <v>4300</v>
      </c>
      <c r="J26" s="54">
        <f t="shared" si="6"/>
        <v>2756300</v>
      </c>
      <c r="K26" s="54">
        <f t="shared" si="7"/>
        <v>2618485</v>
      </c>
      <c r="L26" s="54">
        <f t="shared" si="8"/>
        <v>2205040</v>
      </c>
      <c r="M26" s="55">
        <f t="shared" si="9"/>
        <v>5500</v>
      </c>
    </row>
    <row r="27" spans="1:17" x14ac:dyDescent="0.25">
      <c r="A27" s="7">
        <v>25</v>
      </c>
      <c r="B27" s="7">
        <v>701</v>
      </c>
      <c r="C27" s="8">
        <v>7</v>
      </c>
      <c r="D27" s="9" t="s">
        <v>6</v>
      </c>
      <c r="E27" s="9">
        <v>477</v>
      </c>
      <c r="F27" s="9">
        <v>164</v>
      </c>
      <c r="G27" s="19">
        <f t="shared" si="4"/>
        <v>641</v>
      </c>
      <c r="H27" s="33">
        <f t="shared" si="5"/>
        <v>705.1</v>
      </c>
      <c r="I27" s="53">
        <v>4300</v>
      </c>
      <c r="J27" s="54">
        <f t="shared" si="6"/>
        <v>2756300</v>
      </c>
      <c r="K27" s="54">
        <f t="shared" si="7"/>
        <v>2618485</v>
      </c>
      <c r="L27" s="54">
        <f t="shared" si="8"/>
        <v>2205040</v>
      </c>
      <c r="M27" s="55">
        <f t="shared" si="9"/>
        <v>5500</v>
      </c>
    </row>
    <row r="28" spans="1:17" x14ac:dyDescent="0.25">
      <c r="A28" s="7">
        <v>26</v>
      </c>
      <c r="B28" s="7">
        <v>702</v>
      </c>
      <c r="C28" s="8">
        <v>7</v>
      </c>
      <c r="D28" s="9" t="s">
        <v>6</v>
      </c>
      <c r="E28" s="9">
        <v>507</v>
      </c>
      <c r="F28" s="9">
        <v>167</v>
      </c>
      <c r="G28" s="19">
        <f t="shared" si="4"/>
        <v>674</v>
      </c>
      <c r="H28" s="33">
        <f t="shared" si="5"/>
        <v>741.40000000000009</v>
      </c>
      <c r="I28" s="53">
        <v>4300</v>
      </c>
      <c r="J28" s="54">
        <f t="shared" si="6"/>
        <v>2898200</v>
      </c>
      <c r="K28" s="54">
        <f t="shared" si="7"/>
        <v>2753290</v>
      </c>
      <c r="L28" s="54">
        <f t="shared" si="8"/>
        <v>2318560</v>
      </c>
      <c r="M28" s="55">
        <f t="shared" si="9"/>
        <v>6000</v>
      </c>
    </row>
    <row r="29" spans="1:17" x14ac:dyDescent="0.25">
      <c r="A29" s="7">
        <v>27</v>
      </c>
      <c r="B29" s="7">
        <v>703</v>
      </c>
      <c r="C29" s="8">
        <v>7</v>
      </c>
      <c r="D29" s="9" t="s">
        <v>6</v>
      </c>
      <c r="E29" s="9">
        <v>515</v>
      </c>
      <c r="F29" s="9">
        <v>159</v>
      </c>
      <c r="G29" s="19">
        <f t="shared" si="4"/>
        <v>674</v>
      </c>
      <c r="H29" s="33">
        <f t="shared" si="5"/>
        <v>741.40000000000009</v>
      </c>
      <c r="I29" s="53">
        <v>4300</v>
      </c>
      <c r="J29" s="54">
        <f t="shared" si="6"/>
        <v>2898200</v>
      </c>
      <c r="K29" s="54">
        <f t="shared" si="7"/>
        <v>2753290</v>
      </c>
      <c r="L29" s="54">
        <f t="shared" si="8"/>
        <v>2318560</v>
      </c>
      <c r="M29" s="55">
        <f t="shared" si="9"/>
        <v>6000</v>
      </c>
    </row>
    <row r="30" spans="1:17" x14ac:dyDescent="0.25">
      <c r="A30" s="7">
        <v>28</v>
      </c>
      <c r="B30" s="7">
        <v>704</v>
      </c>
      <c r="C30" s="8">
        <v>7</v>
      </c>
      <c r="D30" s="9" t="s">
        <v>6</v>
      </c>
      <c r="E30" s="9">
        <v>542</v>
      </c>
      <c r="F30" s="9">
        <v>99</v>
      </c>
      <c r="G30" s="19">
        <f t="shared" si="4"/>
        <v>641</v>
      </c>
      <c r="H30" s="33">
        <f t="shared" si="5"/>
        <v>705.1</v>
      </c>
      <c r="I30" s="53">
        <v>4300</v>
      </c>
      <c r="J30" s="54">
        <f t="shared" si="6"/>
        <v>2756300</v>
      </c>
      <c r="K30" s="54">
        <f t="shared" si="7"/>
        <v>2618485</v>
      </c>
      <c r="L30" s="54">
        <f t="shared" si="8"/>
        <v>2205040</v>
      </c>
      <c r="M30" s="55">
        <f t="shared" si="9"/>
        <v>5500</v>
      </c>
    </row>
    <row r="31" spans="1:17" ht="16.5" x14ac:dyDescent="0.3">
      <c r="A31" s="47" t="s">
        <v>2</v>
      </c>
      <c r="B31" s="48"/>
      <c r="C31" s="48"/>
      <c r="D31" s="49"/>
      <c r="E31" s="11">
        <f>SUM(E3:E30)</f>
        <v>14287</v>
      </c>
      <c r="F31" s="11">
        <f>SUM(F3:F30)</f>
        <v>4230</v>
      </c>
      <c r="G31" s="37">
        <f>SUM(G3:G30)</f>
        <v>18517</v>
      </c>
      <c r="H31" s="11">
        <f>SUM(H3:H30)</f>
        <v>20368.7</v>
      </c>
      <c r="I31" s="56"/>
      <c r="J31" s="57">
        <f>SUM(J3:J30)</f>
        <v>79623100</v>
      </c>
      <c r="K31" s="57">
        <f>SUM(K3:K30)</f>
        <v>75641945</v>
      </c>
      <c r="L31" s="57">
        <f>SUM(L3:L30)</f>
        <v>63698480</v>
      </c>
      <c r="M31" s="58"/>
      <c r="O31" s="3"/>
    </row>
    <row r="32" spans="1:17" x14ac:dyDescent="0.25">
      <c r="H32" s="28"/>
      <c r="J32" s="12"/>
    </row>
    <row r="38" spans="3:12" x14ac:dyDescent="0.25">
      <c r="E38" s="27"/>
      <c r="F38" s="27"/>
      <c r="G38" s="28"/>
      <c r="H38" s="28"/>
      <c r="I38" s="14"/>
      <c r="J38" s="14"/>
      <c r="K38" s="14"/>
      <c r="L38" s="14"/>
    </row>
    <row r="39" spans="3:12" x14ac:dyDescent="0.25">
      <c r="E39" s="27"/>
      <c r="F39" s="27"/>
      <c r="G39" s="28"/>
      <c r="H39" s="27"/>
      <c r="I39" s="17"/>
      <c r="J39" s="14"/>
      <c r="K39" s="17"/>
      <c r="L39" s="18"/>
    </row>
    <row r="40" spans="3:12" x14ac:dyDescent="0.25">
      <c r="E40" s="27"/>
      <c r="F40" s="27"/>
      <c r="G40" s="28"/>
      <c r="H40" s="28"/>
      <c r="I40" s="17"/>
      <c r="J40" s="14"/>
      <c r="K40" s="17"/>
      <c r="L40" s="18"/>
    </row>
    <row r="41" spans="3:12" x14ac:dyDescent="0.25">
      <c r="E41" s="27"/>
      <c r="G41" s="28"/>
      <c r="H41" s="27"/>
      <c r="I41" s="17"/>
      <c r="J41" s="14"/>
      <c r="K41" s="17"/>
      <c r="L41" s="18"/>
    </row>
    <row r="42" spans="3:12" x14ac:dyDescent="0.25">
      <c r="G42" s="29"/>
      <c r="I42" s="1"/>
      <c r="L42" s="1"/>
    </row>
    <row r="43" spans="3:12" x14ac:dyDescent="0.25">
      <c r="G43" s="29"/>
      <c r="I43" s="1"/>
      <c r="L43" s="1"/>
    </row>
    <row r="44" spans="3:12" x14ac:dyDescent="0.25">
      <c r="G44" s="29"/>
      <c r="I44" s="1"/>
      <c r="J44" s="1"/>
      <c r="L44" s="1"/>
    </row>
    <row r="45" spans="3:12" x14ac:dyDescent="0.25">
      <c r="H45" s="29"/>
      <c r="J45" s="1"/>
    </row>
    <row r="46" spans="3:12" x14ac:dyDescent="0.25">
      <c r="C46" s="30"/>
      <c r="E46" s="31"/>
      <c r="F46" s="31"/>
      <c r="G46" s="29"/>
      <c r="I46" s="1"/>
      <c r="J46" s="1"/>
      <c r="L46" s="1"/>
    </row>
    <row r="47" spans="3:12" x14ac:dyDescent="0.25">
      <c r="G47" s="29"/>
      <c r="I47" s="1"/>
      <c r="L47" s="1"/>
    </row>
    <row r="48" spans="3:12" x14ac:dyDescent="0.25">
      <c r="G48" s="29"/>
      <c r="I48" s="1"/>
      <c r="L48" s="1"/>
    </row>
    <row r="49" spans="7:12" x14ac:dyDescent="0.25">
      <c r="G49" s="29"/>
      <c r="I49" s="1"/>
      <c r="L49" s="1"/>
    </row>
    <row r="50" spans="7:12" x14ac:dyDescent="0.25">
      <c r="G50" s="29"/>
      <c r="I50" s="1"/>
      <c r="L50" s="1"/>
    </row>
    <row r="51" spans="7:12" x14ac:dyDescent="0.25">
      <c r="G51" s="29"/>
      <c r="I51" s="1"/>
      <c r="L51" s="1"/>
    </row>
  </sheetData>
  <mergeCells count="2">
    <mergeCell ref="A31:D31"/>
    <mergeCell ref="A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84C13-4DB5-4C2A-A5C5-55FC4D8046C2}">
  <dimension ref="A1:Q116"/>
  <sheetViews>
    <sheetView topLeftCell="A94" zoomScale="145" zoomScaleNormal="145" workbookViewId="0">
      <selection activeCell="H116" sqref="H116"/>
    </sheetView>
  </sheetViews>
  <sheetFormatPr defaultRowHeight="15" x14ac:dyDescent="0.25"/>
  <cols>
    <col min="1" max="1" width="4.7109375" style="26" customWidth="1"/>
    <col min="2" max="2" width="6.140625" style="10" customWidth="1"/>
    <col min="3" max="3" width="5.28515625" style="10" customWidth="1"/>
    <col min="4" max="4" width="7.42578125" style="10" customWidth="1"/>
    <col min="5" max="5" width="9.5703125" style="10" customWidth="1"/>
    <col min="6" max="6" width="6.5703125" style="10" customWidth="1"/>
    <col min="7" max="7" width="6.7109375" style="27" customWidth="1"/>
    <col min="8" max="8" width="7.42578125" style="10" customWidth="1"/>
    <col min="9" max="9" width="8.42578125" style="59" customWidth="1"/>
    <col min="10" max="10" width="12" style="59" customWidth="1"/>
    <col min="11" max="12" width="10.85546875" style="59" customWidth="1"/>
    <col min="13" max="13" width="6.7109375" style="59" customWidth="1"/>
    <col min="14" max="14" width="9.140625" style="10"/>
    <col min="15" max="15" width="15.140625" bestFit="1" customWidth="1"/>
    <col min="16" max="16" width="15.28515625" customWidth="1"/>
    <col min="17" max="17" width="12.85546875" customWidth="1"/>
  </cols>
  <sheetData>
    <row r="1" spans="1:17" ht="15.75" x14ac:dyDescent="0.25">
      <c r="A1" s="51" t="s">
        <v>45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7" ht="81.75" customHeight="1" x14ac:dyDescent="0.25">
      <c r="A2" s="4" t="s">
        <v>0</v>
      </c>
      <c r="B2" s="5" t="s">
        <v>3</v>
      </c>
      <c r="C2" s="5" t="s">
        <v>1</v>
      </c>
      <c r="D2" s="5" t="s">
        <v>4</v>
      </c>
      <c r="E2" s="6" t="s">
        <v>15</v>
      </c>
      <c r="F2" s="6" t="s">
        <v>38</v>
      </c>
      <c r="G2" s="5" t="s">
        <v>14</v>
      </c>
      <c r="H2" s="5" t="s">
        <v>33</v>
      </c>
      <c r="I2" s="5" t="s">
        <v>54</v>
      </c>
      <c r="J2" s="5" t="s">
        <v>55</v>
      </c>
      <c r="K2" s="5" t="s">
        <v>56</v>
      </c>
      <c r="L2" s="5" t="s">
        <v>57</v>
      </c>
      <c r="M2" s="5" t="s">
        <v>58</v>
      </c>
    </row>
    <row r="3" spans="1:17" x14ac:dyDescent="0.25">
      <c r="A3" s="7">
        <v>1</v>
      </c>
      <c r="B3" s="7">
        <v>101</v>
      </c>
      <c r="C3" s="8">
        <v>1</v>
      </c>
      <c r="D3" s="9" t="s">
        <v>32</v>
      </c>
      <c r="E3" s="9">
        <v>355</v>
      </c>
      <c r="F3" s="9">
        <v>68</v>
      </c>
      <c r="G3" s="19">
        <f>E3+F3</f>
        <v>423</v>
      </c>
      <c r="H3" s="33">
        <f>G3*1.1</f>
        <v>465.3</v>
      </c>
      <c r="I3" s="53">
        <v>4300</v>
      </c>
      <c r="J3" s="54">
        <f>G3*I3</f>
        <v>1818900</v>
      </c>
      <c r="K3" s="54">
        <f t="shared" ref="K3:K33" si="0">J3*0.95</f>
        <v>1727955</v>
      </c>
      <c r="L3" s="54">
        <f t="shared" ref="L3:L33" si="1">J3*0.8</f>
        <v>1455120</v>
      </c>
      <c r="M3" s="55">
        <f t="shared" ref="M3" si="2">MROUND((J3*0.025/12),500)</f>
        <v>4000</v>
      </c>
      <c r="O3" s="1"/>
      <c r="P3" s="2"/>
      <c r="Q3" s="2"/>
    </row>
    <row r="4" spans="1:17" x14ac:dyDescent="0.25">
      <c r="A4" s="7">
        <v>2</v>
      </c>
      <c r="B4" s="7">
        <v>102</v>
      </c>
      <c r="C4" s="8">
        <v>1</v>
      </c>
      <c r="D4" s="9" t="s">
        <v>32</v>
      </c>
      <c r="E4" s="9">
        <v>376</v>
      </c>
      <c r="F4" s="9">
        <v>62</v>
      </c>
      <c r="G4" s="19">
        <f t="shared" ref="G4:G44" si="3">E4+F4</f>
        <v>438</v>
      </c>
      <c r="H4" s="33">
        <f t="shared" ref="H4:H44" si="4">G4*1.1</f>
        <v>481.8</v>
      </c>
      <c r="I4" s="53">
        <v>4300</v>
      </c>
      <c r="J4" s="54">
        <f t="shared" ref="J4:J44" si="5">G4*I4</f>
        <v>1883400</v>
      </c>
      <c r="K4" s="54">
        <f t="shared" ref="K4:K44" si="6">J4*0.95</f>
        <v>1789230</v>
      </c>
      <c r="L4" s="54">
        <f t="shared" ref="L4:L44" si="7">J4*0.8</f>
        <v>1506720</v>
      </c>
      <c r="M4" s="55">
        <f t="shared" ref="M4:M44" si="8">MROUND((J4*0.025/12),500)</f>
        <v>4000</v>
      </c>
      <c r="O4" s="1"/>
      <c r="P4" s="2"/>
      <c r="Q4" s="2"/>
    </row>
    <row r="5" spans="1:17" x14ac:dyDescent="0.25">
      <c r="A5" s="7">
        <v>3</v>
      </c>
      <c r="B5" s="7">
        <v>103</v>
      </c>
      <c r="C5" s="8">
        <v>1</v>
      </c>
      <c r="D5" s="9" t="s">
        <v>32</v>
      </c>
      <c r="E5" s="9">
        <v>386</v>
      </c>
      <c r="F5" s="9">
        <v>62</v>
      </c>
      <c r="G5" s="19">
        <f t="shared" si="3"/>
        <v>448</v>
      </c>
      <c r="H5" s="33">
        <f t="shared" si="4"/>
        <v>492.80000000000007</v>
      </c>
      <c r="I5" s="53">
        <v>4300</v>
      </c>
      <c r="J5" s="54">
        <f t="shared" si="5"/>
        <v>1926400</v>
      </c>
      <c r="K5" s="54">
        <f t="shared" si="6"/>
        <v>1830080</v>
      </c>
      <c r="L5" s="54">
        <f t="shared" si="7"/>
        <v>1541120</v>
      </c>
      <c r="M5" s="55">
        <f t="shared" si="8"/>
        <v>4000</v>
      </c>
      <c r="O5" s="1"/>
      <c r="P5" s="2"/>
      <c r="Q5" s="2"/>
    </row>
    <row r="6" spans="1:17" x14ac:dyDescent="0.25">
      <c r="A6" s="7">
        <v>4</v>
      </c>
      <c r="B6" s="7">
        <v>104</v>
      </c>
      <c r="C6" s="8">
        <v>1</v>
      </c>
      <c r="D6" s="9" t="s">
        <v>32</v>
      </c>
      <c r="E6" s="9">
        <v>386</v>
      </c>
      <c r="F6" s="9">
        <v>62</v>
      </c>
      <c r="G6" s="19">
        <f t="shared" si="3"/>
        <v>448</v>
      </c>
      <c r="H6" s="33">
        <f t="shared" si="4"/>
        <v>492.80000000000007</v>
      </c>
      <c r="I6" s="53">
        <v>4300</v>
      </c>
      <c r="J6" s="54">
        <f t="shared" si="5"/>
        <v>1926400</v>
      </c>
      <c r="K6" s="54">
        <f t="shared" si="6"/>
        <v>1830080</v>
      </c>
      <c r="L6" s="54">
        <f t="shared" si="7"/>
        <v>1541120</v>
      </c>
      <c r="M6" s="55">
        <f t="shared" si="8"/>
        <v>4000</v>
      </c>
      <c r="O6" s="1"/>
      <c r="P6" s="2"/>
      <c r="Q6" s="2"/>
    </row>
    <row r="7" spans="1:17" ht="17.25" thickBot="1" x14ac:dyDescent="0.3">
      <c r="A7" s="7">
        <v>5</v>
      </c>
      <c r="B7" s="7">
        <v>105</v>
      </c>
      <c r="C7" s="8">
        <v>1</v>
      </c>
      <c r="D7" s="9" t="s">
        <v>32</v>
      </c>
      <c r="E7" s="9">
        <v>404</v>
      </c>
      <c r="F7" s="9">
        <v>34</v>
      </c>
      <c r="G7" s="19">
        <f t="shared" si="3"/>
        <v>438</v>
      </c>
      <c r="H7" s="33">
        <f t="shared" si="4"/>
        <v>481.8</v>
      </c>
      <c r="I7" s="53">
        <v>4300</v>
      </c>
      <c r="J7" s="54">
        <f t="shared" si="5"/>
        <v>1883400</v>
      </c>
      <c r="K7" s="54">
        <f t="shared" si="6"/>
        <v>1789230</v>
      </c>
      <c r="L7" s="54">
        <f t="shared" si="7"/>
        <v>1506720</v>
      </c>
      <c r="M7" s="55">
        <f t="shared" si="8"/>
        <v>4000</v>
      </c>
      <c r="O7" s="15"/>
      <c r="P7" s="2"/>
    </row>
    <row r="8" spans="1:17" ht="17.25" thickBot="1" x14ac:dyDescent="0.3">
      <c r="A8" s="7">
        <v>6</v>
      </c>
      <c r="B8" s="7">
        <v>106</v>
      </c>
      <c r="C8" s="8">
        <v>1</v>
      </c>
      <c r="D8" s="9" t="s">
        <v>32</v>
      </c>
      <c r="E8" s="9">
        <v>322</v>
      </c>
      <c r="F8" s="9">
        <v>100</v>
      </c>
      <c r="G8" s="19">
        <f t="shared" si="3"/>
        <v>422</v>
      </c>
      <c r="H8" s="33">
        <f t="shared" si="4"/>
        <v>464.20000000000005</v>
      </c>
      <c r="I8" s="53">
        <v>4300</v>
      </c>
      <c r="J8" s="54">
        <f t="shared" si="5"/>
        <v>1814600</v>
      </c>
      <c r="K8" s="54">
        <f t="shared" si="6"/>
        <v>1723870</v>
      </c>
      <c r="L8" s="54">
        <f t="shared" si="7"/>
        <v>1451680</v>
      </c>
      <c r="M8" s="55">
        <f t="shared" si="8"/>
        <v>4000</v>
      </c>
      <c r="O8" s="15"/>
      <c r="P8" s="2"/>
    </row>
    <row r="9" spans="1:17" ht="17.25" thickBot="1" x14ac:dyDescent="0.3">
      <c r="A9" s="7">
        <v>7</v>
      </c>
      <c r="B9" s="7">
        <v>201</v>
      </c>
      <c r="C9" s="8">
        <v>2</v>
      </c>
      <c r="D9" s="9" t="s">
        <v>32</v>
      </c>
      <c r="E9" s="9">
        <v>355</v>
      </c>
      <c r="F9" s="9">
        <v>68</v>
      </c>
      <c r="G9" s="19">
        <f t="shared" si="3"/>
        <v>423</v>
      </c>
      <c r="H9" s="33">
        <f t="shared" si="4"/>
        <v>465.3</v>
      </c>
      <c r="I9" s="53">
        <v>4300</v>
      </c>
      <c r="J9" s="54">
        <f t="shared" si="5"/>
        <v>1818900</v>
      </c>
      <c r="K9" s="54">
        <f t="shared" si="6"/>
        <v>1727955</v>
      </c>
      <c r="L9" s="54">
        <f t="shared" si="7"/>
        <v>1455120</v>
      </c>
      <c r="M9" s="55">
        <f t="shared" si="8"/>
        <v>4000</v>
      </c>
      <c r="O9" s="15"/>
      <c r="P9" s="2"/>
    </row>
    <row r="10" spans="1:17" ht="17.25" thickBot="1" x14ac:dyDescent="0.3">
      <c r="A10" s="7">
        <v>8</v>
      </c>
      <c r="B10" s="7">
        <v>202</v>
      </c>
      <c r="C10" s="8">
        <v>2</v>
      </c>
      <c r="D10" s="9" t="s">
        <v>32</v>
      </c>
      <c r="E10" s="9">
        <v>376</v>
      </c>
      <c r="F10" s="9">
        <v>62</v>
      </c>
      <c r="G10" s="19">
        <f t="shared" si="3"/>
        <v>438</v>
      </c>
      <c r="H10" s="33">
        <f t="shared" si="4"/>
        <v>481.8</v>
      </c>
      <c r="I10" s="53">
        <v>4300</v>
      </c>
      <c r="J10" s="54">
        <f t="shared" si="5"/>
        <v>1883400</v>
      </c>
      <c r="K10" s="54">
        <f t="shared" si="6"/>
        <v>1789230</v>
      </c>
      <c r="L10" s="54">
        <f t="shared" si="7"/>
        <v>1506720</v>
      </c>
      <c r="M10" s="55">
        <f t="shared" si="8"/>
        <v>4000</v>
      </c>
      <c r="O10" s="15"/>
      <c r="P10" s="2"/>
    </row>
    <row r="11" spans="1:17" ht="17.25" thickBot="1" x14ac:dyDescent="0.3">
      <c r="A11" s="7">
        <v>9</v>
      </c>
      <c r="B11" s="7">
        <v>203</v>
      </c>
      <c r="C11" s="8">
        <v>2</v>
      </c>
      <c r="D11" s="9" t="s">
        <v>32</v>
      </c>
      <c r="E11" s="9">
        <v>386</v>
      </c>
      <c r="F11" s="9">
        <v>62</v>
      </c>
      <c r="G11" s="19">
        <f t="shared" si="3"/>
        <v>448</v>
      </c>
      <c r="H11" s="33">
        <f t="shared" si="4"/>
        <v>492.80000000000007</v>
      </c>
      <c r="I11" s="53">
        <v>4300</v>
      </c>
      <c r="J11" s="54">
        <f t="shared" si="5"/>
        <v>1926400</v>
      </c>
      <c r="K11" s="54">
        <f t="shared" si="6"/>
        <v>1830080</v>
      </c>
      <c r="L11" s="54">
        <f t="shared" si="7"/>
        <v>1541120</v>
      </c>
      <c r="M11" s="55">
        <f t="shared" si="8"/>
        <v>4000</v>
      </c>
      <c r="O11" s="15"/>
      <c r="P11" s="2"/>
    </row>
    <row r="12" spans="1:17" ht="17.25" thickBot="1" x14ac:dyDescent="0.3">
      <c r="A12" s="7">
        <v>10</v>
      </c>
      <c r="B12" s="7">
        <v>204</v>
      </c>
      <c r="C12" s="8">
        <v>2</v>
      </c>
      <c r="D12" s="9" t="s">
        <v>32</v>
      </c>
      <c r="E12" s="9">
        <v>386</v>
      </c>
      <c r="F12" s="9">
        <v>62</v>
      </c>
      <c r="G12" s="19">
        <f t="shared" si="3"/>
        <v>448</v>
      </c>
      <c r="H12" s="33">
        <f t="shared" si="4"/>
        <v>492.80000000000007</v>
      </c>
      <c r="I12" s="53">
        <v>4300</v>
      </c>
      <c r="J12" s="54">
        <f t="shared" si="5"/>
        <v>1926400</v>
      </c>
      <c r="K12" s="54">
        <f t="shared" si="6"/>
        <v>1830080</v>
      </c>
      <c r="L12" s="54">
        <f t="shared" si="7"/>
        <v>1541120</v>
      </c>
      <c r="M12" s="55">
        <f t="shared" si="8"/>
        <v>4000</v>
      </c>
      <c r="O12" s="15"/>
      <c r="P12" s="2"/>
    </row>
    <row r="13" spans="1:17" ht="17.25" thickBot="1" x14ac:dyDescent="0.3">
      <c r="A13" s="7">
        <v>11</v>
      </c>
      <c r="B13" s="7">
        <v>205</v>
      </c>
      <c r="C13" s="8">
        <v>2</v>
      </c>
      <c r="D13" s="9" t="s">
        <v>32</v>
      </c>
      <c r="E13" s="9">
        <v>404</v>
      </c>
      <c r="F13" s="9">
        <v>34</v>
      </c>
      <c r="G13" s="19">
        <f t="shared" si="3"/>
        <v>438</v>
      </c>
      <c r="H13" s="33">
        <f t="shared" si="4"/>
        <v>481.8</v>
      </c>
      <c r="I13" s="53">
        <v>4300</v>
      </c>
      <c r="J13" s="54">
        <f t="shared" si="5"/>
        <v>1883400</v>
      </c>
      <c r="K13" s="54">
        <f t="shared" si="6"/>
        <v>1789230</v>
      </c>
      <c r="L13" s="54">
        <f t="shared" si="7"/>
        <v>1506720</v>
      </c>
      <c r="M13" s="55">
        <f t="shared" si="8"/>
        <v>4000</v>
      </c>
      <c r="O13" s="15"/>
      <c r="P13" s="2"/>
    </row>
    <row r="14" spans="1:17" ht="17.25" thickBot="1" x14ac:dyDescent="0.3">
      <c r="A14" s="7">
        <v>12</v>
      </c>
      <c r="B14" s="7">
        <v>206</v>
      </c>
      <c r="C14" s="8">
        <v>2</v>
      </c>
      <c r="D14" s="9" t="s">
        <v>32</v>
      </c>
      <c r="E14" s="9">
        <v>322</v>
      </c>
      <c r="F14" s="9">
        <v>100</v>
      </c>
      <c r="G14" s="19">
        <f t="shared" si="3"/>
        <v>422</v>
      </c>
      <c r="H14" s="33">
        <f t="shared" si="4"/>
        <v>464.20000000000005</v>
      </c>
      <c r="I14" s="53">
        <v>4300</v>
      </c>
      <c r="J14" s="54">
        <f t="shared" si="5"/>
        <v>1814600</v>
      </c>
      <c r="K14" s="54">
        <f t="shared" si="6"/>
        <v>1723870</v>
      </c>
      <c r="L14" s="54">
        <f t="shared" si="7"/>
        <v>1451680</v>
      </c>
      <c r="M14" s="55">
        <f t="shared" si="8"/>
        <v>4000</v>
      </c>
      <c r="O14" s="15"/>
      <c r="P14" s="2"/>
    </row>
    <row r="15" spans="1:17" ht="17.25" thickBot="1" x14ac:dyDescent="0.3">
      <c r="A15" s="7">
        <v>13</v>
      </c>
      <c r="B15" s="7">
        <v>301</v>
      </c>
      <c r="C15" s="8">
        <v>3</v>
      </c>
      <c r="D15" s="9" t="s">
        <v>32</v>
      </c>
      <c r="E15" s="9">
        <v>355</v>
      </c>
      <c r="F15" s="9">
        <v>68</v>
      </c>
      <c r="G15" s="19">
        <f t="shared" si="3"/>
        <v>423</v>
      </c>
      <c r="H15" s="33">
        <f t="shared" si="4"/>
        <v>465.3</v>
      </c>
      <c r="I15" s="53">
        <v>4300</v>
      </c>
      <c r="J15" s="54">
        <f t="shared" si="5"/>
        <v>1818900</v>
      </c>
      <c r="K15" s="54">
        <f t="shared" si="6"/>
        <v>1727955</v>
      </c>
      <c r="L15" s="54">
        <f t="shared" si="7"/>
        <v>1455120</v>
      </c>
      <c r="M15" s="55">
        <f t="shared" si="8"/>
        <v>4000</v>
      </c>
      <c r="O15" s="15"/>
      <c r="P15" s="2"/>
      <c r="Q15" s="2"/>
    </row>
    <row r="16" spans="1:17" ht="17.25" thickBot="1" x14ac:dyDescent="0.3">
      <c r="A16" s="7">
        <v>14</v>
      </c>
      <c r="B16" s="7">
        <v>302</v>
      </c>
      <c r="C16" s="8">
        <v>3</v>
      </c>
      <c r="D16" s="9" t="s">
        <v>32</v>
      </c>
      <c r="E16" s="9">
        <v>376</v>
      </c>
      <c r="F16" s="9">
        <v>62</v>
      </c>
      <c r="G16" s="19">
        <f t="shared" si="3"/>
        <v>438</v>
      </c>
      <c r="H16" s="33">
        <f t="shared" si="4"/>
        <v>481.8</v>
      </c>
      <c r="I16" s="53">
        <v>4300</v>
      </c>
      <c r="J16" s="54">
        <f t="shared" si="5"/>
        <v>1883400</v>
      </c>
      <c r="K16" s="54">
        <f t="shared" si="6"/>
        <v>1789230</v>
      </c>
      <c r="L16" s="54">
        <f t="shared" si="7"/>
        <v>1506720</v>
      </c>
      <c r="M16" s="55">
        <f t="shared" si="8"/>
        <v>4000</v>
      </c>
      <c r="O16" s="15"/>
      <c r="P16" s="2"/>
      <c r="Q16" s="2"/>
    </row>
    <row r="17" spans="1:17" ht="17.25" thickBot="1" x14ac:dyDescent="0.3">
      <c r="A17" s="7">
        <v>15</v>
      </c>
      <c r="B17" s="7">
        <v>303</v>
      </c>
      <c r="C17" s="8">
        <v>3</v>
      </c>
      <c r="D17" s="9" t="s">
        <v>32</v>
      </c>
      <c r="E17" s="9">
        <v>386</v>
      </c>
      <c r="F17" s="9">
        <v>62</v>
      </c>
      <c r="G17" s="19">
        <f t="shared" si="3"/>
        <v>448</v>
      </c>
      <c r="H17" s="33">
        <f t="shared" si="4"/>
        <v>492.80000000000007</v>
      </c>
      <c r="I17" s="53">
        <v>4300</v>
      </c>
      <c r="J17" s="54">
        <f t="shared" si="5"/>
        <v>1926400</v>
      </c>
      <c r="K17" s="54">
        <f t="shared" si="6"/>
        <v>1830080</v>
      </c>
      <c r="L17" s="54">
        <f t="shared" si="7"/>
        <v>1541120</v>
      </c>
      <c r="M17" s="55">
        <f t="shared" si="8"/>
        <v>4000</v>
      </c>
      <c r="O17" s="15"/>
      <c r="P17" s="2"/>
      <c r="Q17" s="2"/>
    </row>
    <row r="18" spans="1:17" ht="17.25" thickBot="1" x14ac:dyDescent="0.3">
      <c r="A18" s="7">
        <v>16</v>
      </c>
      <c r="B18" s="7">
        <v>304</v>
      </c>
      <c r="C18" s="8">
        <v>3</v>
      </c>
      <c r="D18" s="9" t="s">
        <v>32</v>
      </c>
      <c r="E18" s="9">
        <v>386</v>
      </c>
      <c r="F18" s="9">
        <v>62</v>
      </c>
      <c r="G18" s="19">
        <f t="shared" si="3"/>
        <v>448</v>
      </c>
      <c r="H18" s="33">
        <f t="shared" si="4"/>
        <v>492.80000000000007</v>
      </c>
      <c r="I18" s="53">
        <v>4300</v>
      </c>
      <c r="J18" s="54">
        <f t="shared" si="5"/>
        <v>1926400</v>
      </c>
      <c r="K18" s="54">
        <f t="shared" si="6"/>
        <v>1830080</v>
      </c>
      <c r="L18" s="54">
        <f t="shared" si="7"/>
        <v>1541120</v>
      </c>
      <c r="M18" s="55">
        <f t="shared" si="8"/>
        <v>4000</v>
      </c>
      <c r="O18" s="15"/>
      <c r="P18" s="2"/>
      <c r="Q18" s="2"/>
    </row>
    <row r="19" spans="1:17" ht="17.25" thickBot="1" x14ac:dyDescent="0.3">
      <c r="A19" s="7">
        <v>17</v>
      </c>
      <c r="B19" s="7">
        <v>305</v>
      </c>
      <c r="C19" s="8">
        <v>3</v>
      </c>
      <c r="D19" s="9" t="s">
        <v>32</v>
      </c>
      <c r="E19" s="9">
        <v>404</v>
      </c>
      <c r="F19" s="9">
        <v>34</v>
      </c>
      <c r="G19" s="19">
        <f t="shared" si="3"/>
        <v>438</v>
      </c>
      <c r="H19" s="33">
        <f t="shared" si="4"/>
        <v>481.8</v>
      </c>
      <c r="I19" s="53">
        <v>4300</v>
      </c>
      <c r="J19" s="54">
        <f t="shared" si="5"/>
        <v>1883400</v>
      </c>
      <c r="K19" s="54">
        <f t="shared" si="6"/>
        <v>1789230</v>
      </c>
      <c r="L19" s="54">
        <f t="shared" si="7"/>
        <v>1506720</v>
      </c>
      <c r="M19" s="55">
        <f t="shared" si="8"/>
        <v>4000</v>
      </c>
      <c r="O19" s="15"/>
      <c r="P19" s="2"/>
      <c r="Q19" s="2"/>
    </row>
    <row r="20" spans="1:17" ht="17.25" thickBot="1" x14ac:dyDescent="0.3">
      <c r="A20" s="7">
        <v>18</v>
      </c>
      <c r="B20" s="7">
        <v>306</v>
      </c>
      <c r="C20" s="8">
        <v>3</v>
      </c>
      <c r="D20" s="9" t="s">
        <v>32</v>
      </c>
      <c r="E20" s="9">
        <v>322</v>
      </c>
      <c r="F20" s="9">
        <v>100</v>
      </c>
      <c r="G20" s="19">
        <f t="shared" si="3"/>
        <v>422</v>
      </c>
      <c r="H20" s="33">
        <f t="shared" si="4"/>
        <v>464.20000000000005</v>
      </c>
      <c r="I20" s="53">
        <v>4300</v>
      </c>
      <c r="J20" s="54">
        <f t="shared" si="5"/>
        <v>1814600</v>
      </c>
      <c r="K20" s="54">
        <f t="shared" si="6"/>
        <v>1723870</v>
      </c>
      <c r="L20" s="54">
        <f t="shared" si="7"/>
        <v>1451680</v>
      </c>
      <c r="M20" s="55">
        <f t="shared" si="8"/>
        <v>4000</v>
      </c>
      <c r="O20" s="15"/>
      <c r="P20" s="2"/>
      <c r="Q20" s="2"/>
    </row>
    <row r="21" spans="1:17" ht="17.25" thickBot="1" x14ac:dyDescent="0.3">
      <c r="A21" s="7">
        <v>19</v>
      </c>
      <c r="B21" s="7">
        <v>401</v>
      </c>
      <c r="C21" s="8">
        <v>4</v>
      </c>
      <c r="D21" s="9" t="s">
        <v>32</v>
      </c>
      <c r="E21" s="9">
        <v>355</v>
      </c>
      <c r="F21" s="9">
        <v>68</v>
      </c>
      <c r="G21" s="19">
        <f t="shared" si="3"/>
        <v>423</v>
      </c>
      <c r="H21" s="33">
        <f t="shared" si="4"/>
        <v>465.3</v>
      </c>
      <c r="I21" s="53">
        <v>4300</v>
      </c>
      <c r="J21" s="54">
        <f t="shared" si="5"/>
        <v>1818900</v>
      </c>
      <c r="K21" s="54">
        <f t="shared" si="6"/>
        <v>1727955</v>
      </c>
      <c r="L21" s="54">
        <f t="shared" si="7"/>
        <v>1455120</v>
      </c>
      <c r="M21" s="55">
        <f t="shared" si="8"/>
        <v>4000</v>
      </c>
      <c r="O21" s="15"/>
      <c r="P21" s="2"/>
      <c r="Q21" s="2"/>
    </row>
    <row r="22" spans="1:17" ht="16.5" x14ac:dyDescent="0.25">
      <c r="A22" s="7">
        <v>20</v>
      </c>
      <c r="B22" s="7">
        <v>402</v>
      </c>
      <c r="C22" s="8">
        <v>4</v>
      </c>
      <c r="D22" s="9" t="s">
        <v>32</v>
      </c>
      <c r="E22" s="9">
        <v>376</v>
      </c>
      <c r="F22" s="9">
        <v>62</v>
      </c>
      <c r="G22" s="19">
        <f t="shared" si="3"/>
        <v>438</v>
      </c>
      <c r="H22" s="33">
        <f t="shared" si="4"/>
        <v>481.8</v>
      </c>
      <c r="I22" s="53">
        <v>4300</v>
      </c>
      <c r="J22" s="54">
        <f t="shared" si="5"/>
        <v>1883400</v>
      </c>
      <c r="K22" s="54">
        <f t="shared" si="6"/>
        <v>1789230</v>
      </c>
      <c r="L22" s="54">
        <f t="shared" si="7"/>
        <v>1506720</v>
      </c>
      <c r="M22" s="55">
        <f t="shared" si="8"/>
        <v>4000</v>
      </c>
      <c r="O22" s="46"/>
      <c r="P22" s="2"/>
      <c r="Q22" s="2"/>
    </row>
    <row r="23" spans="1:17" ht="16.5" x14ac:dyDescent="0.25">
      <c r="A23" s="7">
        <v>21</v>
      </c>
      <c r="B23" s="7">
        <v>403</v>
      </c>
      <c r="C23" s="8">
        <v>4</v>
      </c>
      <c r="D23" s="9" t="s">
        <v>32</v>
      </c>
      <c r="E23" s="9">
        <v>386</v>
      </c>
      <c r="F23" s="9">
        <v>62</v>
      </c>
      <c r="G23" s="19">
        <f t="shared" si="3"/>
        <v>448</v>
      </c>
      <c r="H23" s="33">
        <f t="shared" si="4"/>
        <v>492.80000000000007</v>
      </c>
      <c r="I23" s="53">
        <v>4300</v>
      </c>
      <c r="J23" s="54">
        <f t="shared" si="5"/>
        <v>1926400</v>
      </c>
      <c r="K23" s="54">
        <f t="shared" si="6"/>
        <v>1830080</v>
      </c>
      <c r="L23" s="54">
        <f t="shared" si="7"/>
        <v>1541120</v>
      </c>
      <c r="M23" s="55">
        <f t="shared" si="8"/>
        <v>4000</v>
      </c>
      <c r="O23" s="46"/>
      <c r="P23" s="2"/>
      <c r="Q23" s="2"/>
    </row>
    <row r="24" spans="1:17" ht="16.5" x14ac:dyDescent="0.25">
      <c r="A24" s="7">
        <v>22</v>
      </c>
      <c r="B24" s="7">
        <v>404</v>
      </c>
      <c r="C24" s="8">
        <v>4</v>
      </c>
      <c r="D24" s="9" t="s">
        <v>32</v>
      </c>
      <c r="E24" s="9">
        <v>386</v>
      </c>
      <c r="F24" s="9">
        <v>62</v>
      </c>
      <c r="G24" s="19">
        <f t="shared" si="3"/>
        <v>448</v>
      </c>
      <c r="H24" s="33">
        <f t="shared" si="4"/>
        <v>492.80000000000007</v>
      </c>
      <c r="I24" s="53">
        <v>4300</v>
      </c>
      <c r="J24" s="54">
        <f t="shared" si="5"/>
        <v>1926400</v>
      </c>
      <c r="K24" s="54">
        <f t="shared" si="6"/>
        <v>1830080</v>
      </c>
      <c r="L24" s="54">
        <f t="shared" si="7"/>
        <v>1541120</v>
      </c>
      <c r="M24" s="55">
        <f t="shared" si="8"/>
        <v>4000</v>
      </c>
      <c r="O24" s="46"/>
      <c r="P24" s="2"/>
      <c r="Q24" s="2"/>
    </row>
    <row r="25" spans="1:17" ht="16.5" x14ac:dyDescent="0.25">
      <c r="A25" s="7">
        <v>23</v>
      </c>
      <c r="B25" s="7">
        <v>405</v>
      </c>
      <c r="C25" s="8">
        <v>4</v>
      </c>
      <c r="D25" s="9" t="s">
        <v>32</v>
      </c>
      <c r="E25" s="9">
        <v>404</v>
      </c>
      <c r="F25" s="9">
        <v>34</v>
      </c>
      <c r="G25" s="19">
        <f t="shared" si="3"/>
        <v>438</v>
      </c>
      <c r="H25" s="33">
        <f t="shared" si="4"/>
        <v>481.8</v>
      </c>
      <c r="I25" s="53">
        <v>4300</v>
      </c>
      <c r="J25" s="54">
        <f t="shared" si="5"/>
        <v>1883400</v>
      </c>
      <c r="K25" s="54">
        <f t="shared" si="6"/>
        <v>1789230</v>
      </c>
      <c r="L25" s="54">
        <f t="shared" si="7"/>
        <v>1506720</v>
      </c>
      <c r="M25" s="55">
        <f t="shared" si="8"/>
        <v>4000</v>
      </c>
      <c r="O25" s="46"/>
      <c r="P25" s="2"/>
      <c r="Q25" s="2"/>
    </row>
    <row r="26" spans="1:17" ht="16.5" x14ac:dyDescent="0.25">
      <c r="A26" s="7">
        <v>24</v>
      </c>
      <c r="B26" s="7">
        <v>406</v>
      </c>
      <c r="C26" s="8">
        <v>4</v>
      </c>
      <c r="D26" s="9" t="s">
        <v>32</v>
      </c>
      <c r="E26" s="9">
        <v>322</v>
      </c>
      <c r="F26" s="9">
        <v>100</v>
      </c>
      <c r="G26" s="19">
        <f t="shared" si="3"/>
        <v>422</v>
      </c>
      <c r="H26" s="33">
        <f t="shared" si="4"/>
        <v>464.20000000000005</v>
      </c>
      <c r="I26" s="53">
        <v>4300</v>
      </c>
      <c r="J26" s="54">
        <f t="shared" si="5"/>
        <v>1814600</v>
      </c>
      <c r="K26" s="54">
        <f t="shared" si="6"/>
        <v>1723870</v>
      </c>
      <c r="L26" s="54">
        <f t="shared" si="7"/>
        <v>1451680</v>
      </c>
      <c r="M26" s="55">
        <f t="shared" si="8"/>
        <v>4000</v>
      </c>
      <c r="O26" s="46"/>
      <c r="P26" s="2"/>
      <c r="Q26" s="2"/>
    </row>
    <row r="27" spans="1:17" x14ac:dyDescent="0.25">
      <c r="A27" s="7">
        <v>25</v>
      </c>
      <c r="B27" s="7">
        <v>501</v>
      </c>
      <c r="C27" s="8">
        <v>5</v>
      </c>
      <c r="D27" s="9" t="s">
        <v>32</v>
      </c>
      <c r="E27" s="9">
        <v>355</v>
      </c>
      <c r="F27" s="9">
        <v>68</v>
      </c>
      <c r="G27" s="19">
        <f t="shared" si="3"/>
        <v>423</v>
      </c>
      <c r="H27" s="33">
        <f t="shared" si="4"/>
        <v>465.3</v>
      </c>
      <c r="I27" s="53">
        <v>4300</v>
      </c>
      <c r="J27" s="54">
        <f t="shared" si="5"/>
        <v>1818900</v>
      </c>
      <c r="K27" s="54">
        <f t="shared" si="6"/>
        <v>1727955</v>
      </c>
      <c r="L27" s="54">
        <f t="shared" si="7"/>
        <v>1455120</v>
      </c>
      <c r="M27" s="55">
        <f t="shared" si="8"/>
        <v>4000</v>
      </c>
    </row>
    <row r="28" spans="1:17" x14ac:dyDescent="0.25">
      <c r="A28" s="7">
        <v>26</v>
      </c>
      <c r="B28" s="7">
        <v>502</v>
      </c>
      <c r="C28" s="8">
        <v>5</v>
      </c>
      <c r="D28" s="9" t="s">
        <v>32</v>
      </c>
      <c r="E28" s="9">
        <v>376</v>
      </c>
      <c r="F28" s="9">
        <v>62</v>
      </c>
      <c r="G28" s="19">
        <f t="shared" si="3"/>
        <v>438</v>
      </c>
      <c r="H28" s="33">
        <f t="shared" si="4"/>
        <v>481.8</v>
      </c>
      <c r="I28" s="53">
        <v>4300</v>
      </c>
      <c r="J28" s="54">
        <f t="shared" si="5"/>
        <v>1883400</v>
      </c>
      <c r="K28" s="54">
        <f t="shared" si="6"/>
        <v>1789230</v>
      </c>
      <c r="L28" s="54">
        <f t="shared" si="7"/>
        <v>1506720</v>
      </c>
      <c r="M28" s="55">
        <f t="shared" si="8"/>
        <v>4000</v>
      </c>
    </row>
    <row r="29" spans="1:17" x14ac:dyDescent="0.25">
      <c r="A29" s="7">
        <v>27</v>
      </c>
      <c r="B29" s="7">
        <v>503</v>
      </c>
      <c r="C29" s="8">
        <v>5</v>
      </c>
      <c r="D29" s="9" t="s">
        <v>32</v>
      </c>
      <c r="E29" s="9">
        <v>386</v>
      </c>
      <c r="F29" s="9">
        <v>62</v>
      </c>
      <c r="G29" s="19">
        <f t="shared" si="3"/>
        <v>448</v>
      </c>
      <c r="H29" s="33">
        <f t="shared" si="4"/>
        <v>492.80000000000007</v>
      </c>
      <c r="I29" s="53">
        <v>4300</v>
      </c>
      <c r="J29" s="54">
        <f t="shared" si="5"/>
        <v>1926400</v>
      </c>
      <c r="K29" s="54">
        <f t="shared" si="6"/>
        <v>1830080</v>
      </c>
      <c r="L29" s="54">
        <f t="shared" si="7"/>
        <v>1541120</v>
      </c>
      <c r="M29" s="55">
        <f t="shared" si="8"/>
        <v>4000</v>
      </c>
    </row>
    <row r="30" spans="1:17" x14ac:dyDescent="0.25">
      <c r="A30" s="7">
        <v>28</v>
      </c>
      <c r="B30" s="7">
        <v>504</v>
      </c>
      <c r="C30" s="8">
        <v>5</v>
      </c>
      <c r="D30" s="9" t="s">
        <v>32</v>
      </c>
      <c r="E30" s="9">
        <v>386</v>
      </c>
      <c r="F30" s="9">
        <v>62</v>
      </c>
      <c r="G30" s="19">
        <f t="shared" si="3"/>
        <v>448</v>
      </c>
      <c r="H30" s="33">
        <f t="shared" si="4"/>
        <v>492.80000000000007</v>
      </c>
      <c r="I30" s="53">
        <v>4300</v>
      </c>
      <c r="J30" s="54">
        <f t="shared" si="5"/>
        <v>1926400</v>
      </c>
      <c r="K30" s="54">
        <f t="shared" si="6"/>
        <v>1830080</v>
      </c>
      <c r="L30" s="54">
        <f t="shared" si="7"/>
        <v>1541120</v>
      </c>
      <c r="M30" s="55">
        <f t="shared" si="8"/>
        <v>4000</v>
      </c>
    </row>
    <row r="31" spans="1:17" x14ac:dyDescent="0.25">
      <c r="A31" s="7">
        <v>29</v>
      </c>
      <c r="B31" s="7">
        <v>505</v>
      </c>
      <c r="C31" s="8">
        <v>5</v>
      </c>
      <c r="D31" s="9" t="s">
        <v>32</v>
      </c>
      <c r="E31" s="9">
        <v>404</v>
      </c>
      <c r="F31" s="9">
        <v>34</v>
      </c>
      <c r="G31" s="19">
        <f t="shared" si="3"/>
        <v>438</v>
      </c>
      <c r="H31" s="33">
        <f t="shared" si="4"/>
        <v>481.8</v>
      </c>
      <c r="I31" s="53">
        <v>4300</v>
      </c>
      <c r="J31" s="54">
        <f t="shared" si="5"/>
        <v>1883400</v>
      </c>
      <c r="K31" s="54">
        <f t="shared" si="6"/>
        <v>1789230</v>
      </c>
      <c r="L31" s="54">
        <f t="shared" si="7"/>
        <v>1506720</v>
      </c>
      <c r="M31" s="55">
        <f t="shared" si="8"/>
        <v>4000</v>
      </c>
    </row>
    <row r="32" spans="1:17" x14ac:dyDescent="0.25">
      <c r="A32" s="7">
        <v>30</v>
      </c>
      <c r="B32" s="7">
        <v>506</v>
      </c>
      <c r="C32" s="8">
        <v>5</v>
      </c>
      <c r="D32" s="9" t="s">
        <v>32</v>
      </c>
      <c r="E32" s="9">
        <v>322</v>
      </c>
      <c r="F32" s="9">
        <v>100</v>
      </c>
      <c r="G32" s="19">
        <f t="shared" si="3"/>
        <v>422</v>
      </c>
      <c r="H32" s="33">
        <f t="shared" si="4"/>
        <v>464.20000000000005</v>
      </c>
      <c r="I32" s="53">
        <v>4300</v>
      </c>
      <c r="J32" s="54">
        <f t="shared" si="5"/>
        <v>1814600</v>
      </c>
      <c r="K32" s="54">
        <f t="shared" si="6"/>
        <v>1723870</v>
      </c>
      <c r="L32" s="54">
        <f t="shared" si="7"/>
        <v>1451680</v>
      </c>
      <c r="M32" s="55">
        <f t="shared" si="8"/>
        <v>4000</v>
      </c>
    </row>
    <row r="33" spans="1:17" x14ac:dyDescent="0.25">
      <c r="A33" s="7">
        <v>31</v>
      </c>
      <c r="B33" s="7">
        <v>601</v>
      </c>
      <c r="C33" s="8">
        <v>6</v>
      </c>
      <c r="D33" s="9" t="s">
        <v>32</v>
      </c>
      <c r="E33" s="9">
        <v>355</v>
      </c>
      <c r="F33" s="9">
        <v>68</v>
      </c>
      <c r="G33" s="19">
        <f t="shared" si="3"/>
        <v>423</v>
      </c>
      <c r="H33" s="33">
        <f t="shared" si="4"/>
        <v>465.3</v>
      </c>
      <c r="I33" s="53">
        <v>4300</v>
      </c>
      <c r="J33" s="54">
        <f t="shared" si="5"/>
        <v>1818900</v>
      </c>
      <c r="K33" s="54">
        <f t="shared" si="6"/>
        <v>1727955</v>
      </c>
      <c r="L33" s="54">
        <f t="shared" si="7"/>
        <v>1455120</v>
      </c>
      <c r="M33" s="55">
        <f t="shared" si="8"/>
        <v>4000</v>
      </c>
    </row>
    <row r="34" spans="1:17" x14ac:dyDescent="0.25">
      <c r="A34" s="7">
        <v>32</v>
      </c>
      <c r="B34" s="7">
        <v>602</v>
      </c>
      <c r="C34" s="8">
        <v>6</v>
      </c>
      <c r="D34" s="9" t="s">
        <v>32</v>
      </c>
      <c r="E34" s="9">
        <v>376</v>
      </c>
      <c r="F34" s="9">
        <v>62</v>
      </c>
      <c r="G34" s="19">
        <f t="shared" si="3"/>
        <v>438</v>
      </c>
      <c r="H34" s="33">
        <f t="shared" si="4"/>
        <v>481.8</v>
      </c>
      <c r="I34" s="53">
        <v>4300</v>
      </c>
      <c r="J34" s="54">
        <f t="shared" si="5"/>
        <v>1883400</v>
      </c>
      <c r="K34" s="54">
        <f t="shared" si="6"/>
        <v>1789230</v>
      </c>
      <c r="L34" s="54">
        <f t="shared" si="7"/>
        <v>1506720</v>
      </c>
      <c r="M34" s="55">
        <f t="shared" si="8"/>
        <v>4000</v>
      </c>
    </row>
    <row r="35" spans="1:17" x14ac:dyDescent="0.25">
      <c r="A35" s="7">
        <v>33</v>
      </c>
      <c r="B35" s="7">
        <v>603</v>
      </c>
      <c r="C35" s="8">
        <v>6</v>
      </c>
      <c r="D35" s="9" t="s">
        <v>32</v>
      </c>
      <c r="E35" s="9">
        <v>386</v>
      </c>
      <c r="F35" s="9">
        <v>62</v>
      </c>
      <c r="G35" s="19">
        <f t="shared" si="3"/>
        <v>448</v>
      </c>
      <c r="H35" s="33">
        <f t="shared" si="4"/>
        <v>492.80000000000007</v>
      </c>
      <c r="I35" s="53">
        <v>4300</v>
      </c>
      <c r="J35" s="54">
        <f t="shared" si="5"/>
        <v>1926400</v>
      </c>
      <c r="K35" s="54">
        <f t="shared" si="6"/>
        <v>1830080</v>
      </c>
      <c r="L35" s="54">
        <f t="shared" si="7"/>
        <v>1541120</v>
      </c>
      <c r="M35" s="55">
        <f t="shared" si="8"/>
        <v>4000</v>
      </c>
    </row>
    <row r="36" spans="1:17" x14ac:dyDescent="0.25">
      <c r="A36" s="7">
        <v>34</v>
      </c>
      <c r="B36" s="7">
        <v>604</v>
      </c>
      <c r="C36" s="8">
        <v>6</v>
      </c>
      <c r="D36" s="9" t="s">
        <v>32</v>
      </c>
      <c r="E36" s="9">
        <v>386</v>
      </c>
      <c r="F36" s="9">
        <v>62</v>
      </c>
      <c r="G36" s="19">
        <f t="shared" si="3"/>
        <v>448</v>
      </c>
      <c r="H36" s="33">
        <f t="shared" si="4"/>
        <v>492.80000000000007</v>
      </c>
      <c r="I36" s="53">
        <v>4300</v>
      </c>
      <c r="J36" s="54">
        <f t="shared" si="5"/>
        <v>1926400</v>
      </c>
      <c r="K36" s="54">
        <f t="shared" si="6"/>
        <v>1830080</v>
      </c>
      <c r="L36" s="54">
        <f t="shared" si="7"/>
        <v>1541120</v>
      </c>
      <c r="M36" s="55">
        <f t="shared" si="8"/>
        <v>4000</v>
      </c>
    </row>
    <row r="37" spans="1:17" x14ac:dyDescent="0.25">
      <c r="A37" s="7">
        <v>35</v>
      </c>
      <c r="B37" s="7">
        <v>605</v>
      </c>
      <c r="C37" s="8">
        <v>6</v>
      </c>
      <c r="D37" s="9" t="s">
        <v>32</v>
      </c>
      <c r="E37" s="9">
        <v>404</v>
      </c>
      <c r="F37" s="9">
        <v>34</v>
      </c>
      <c r="G37" s="19">
        <f t="shared" si="3"/>
        <v>438</v>
      </c>
      <c r="H37" s="33">
        <f t="shared" si="4"/>
        <v>481.8</v>
      </c>
      <c r="I37" s="53">
        <v>4300</v>
      </c>
      <c r="J37" s="54">
        <f t="shared" si="5"/>
        <v>1883400</v>
      </c>
      <c r="K37" s="54">
        <f t="shared" si="6"/>
        <v>1789230</v>
      </c>
      <c r="L37" s="54">
        <f t="shared" si="7"/>
        <v>1506720</v>
      </c>
      <c r="M37" s="55">
        <f t="shared" si="8"/>
        <v>4000</v>
      </c>
    </row>
    <row r="38" spans="1:17" x14ac:dyDescent="0.25">
      <c r="A38" s="7">
        <v>36</v>
      </c>
      <c r="B38" s="7">
        <v>606</v>
      </c>
      <c r="C38" s="8">
        <v>6</v>
      </c>
      <c r="D38" s="9" t="s">
        <v>32</v>
      </c>
      <c r="E38" s="9">
        <v>322</v>
      </c>
      <c r="F38" s="9">
        <v>100</v>
      </c>
      <c r="G38" s="19">
        <f t="shared" si="3"/>
        <v>422</v>
      </c>
      <c r="H38" s="33">
        <f t="shared" si="4"/>
        <v>464.20000000000005</v>
      </c>
      <c r="I38" s="53">
        <v>4300</v>
      </c>
      <c r="J38" s="54">
        <f t="shared" si="5"/>
        <v>1814600</v>
      </c>
      <c r="K38" s="54">
        <f t="shared" si="6"/>
        <v>1723870</v>
      </c>
      <c r="L38" s="54">
        <f t="shared" si="7"/>
        <v>1451680</v>
      </c>
      <c r="M38" s="55">
        <f t="shared" si="8"/>
        <v>4000</v>
      </c>
    </row>
    <row r="39" spans="1:17" x14ac:dyDescent="0.25">
      <c r="A39" s="7">
        <v>37</v>
      </c>
      <c r="B39" s="7">
        <v>701</v>
      </c>
      <c r="C39" s="8">
        <v>7</v>
      </c>
      <c r="D39" s="9" t="s">
        <v>32</v>
      </c>
      <c r="E39" s="9">
        <v>355</v>
      </c>
      <c r="F39" s="9">
        <v>68</v>
      </c>
      <c r="G39" s="19">
        <f t="shared" si="3"/>
        <v>423</v>
      </c>
      <c r="H39" s="33">
        <f t="shared" si="4"/>
        <v>465.3</v>
      </c>
      <c r="I39" s="53">
        <v>4300</v>
      </c>
      <c r="J39" s="54">
        <f t="shared" si="5"/>
        <v>1818900</v>
      </c>
      <c r="K39" s="54">
        <f t="shared" si="6"/>
        <v>1727955</v>
      </c>
      <c r="L39" s="54">
        <f t="shared" si="7"/>
        <v>1455120</v>
      </c>
      <c r="M39" s="55">
        <f t="shared" si="8"/>
        <v>4000</v>
      </c>
    </row>
    <row r="40" spans="1:17" x14ac:dyDescent="0.25">
      <c r="A40" s="7">
        <v>38</v>
      </c>
      <c r="B40" s="7">
        <v>702</v>
      </c>
      <c r="C40" s="8">
        <v>7</v>
      </c>
      <c r="D40" s="9" t="s">
        <v>32</v>
      </c>
      <c r="E40" s="9">
        <v>376</v>
      </c>
      <c r="F40" s="9">
        <v>62</v>
      </c>
      <c r="G40" s="19">
        <f t="shared" si="3"/>
        <v>438</v>
      </c>
      <c r="H40" s="33">
        <f t="shared" si="4"/>
        <v>481.8</v>
      </c>
      <c r="I40" s="53">
        <v>4300</v>
      </c>
      <c r="J40" s="54">
        <f t="shared" si="5"/>
        <v>1883400</v>
      </c>
      <c r="K40" s="54">
        <f t="shared" si="6"/>
        <v>1789230</v>
      </c>
      <c r="L40" s="54">
        <f t="shared" si="7"/>
        <v>1506720</v>
      </c>
      <c r="M40" s="55">
        <f t="shared" si="8"/>
        <v>4000</v>
      </c>
    </row>
    <row r="41" spans="1:17" x14ac:dyDescent="0.25">
      <c r="A41" s="7">
        <v>39</v>
      </c>
      <c r="B41" s="7">
        <v>703</v>
      </c>
      <c r="C41" s="8">
        <v>7</v>
      </c>
      <c r="D41" s="9" t="s">
        <v>32</v>
      </c>
      <c r="E41" s="9">
        <v>386</v>
      </c>
      <c r="F41" s="9">
        <v>62</v>
      </c>
      <c r="G41" s="19">
        <f t="shared" si="3"/>
        <v>448</v>
      </c>
      <c r="H41" s="33">
        <f t="shared" si="4"/>
        <v>492.80000000000007</v>
      </c>
      <c r="I41" s="53">
        <v>4300</v>
      </c>
      <c r="J41" s="54">
        <f t="shared" si="5"/>
        <v>1926400</v>
      </c>
      <c r="K41" s="54">
        <f t="shared" si="6"/>
        <v>1830080</v>
      </c>
      <c r="L41" s="54">
        <f t="shared" si="7"/>
        <v>1541120</v>
      </c>
      <c r="M41" s="55">
        <f t="shared" si="8"/>
        <v>4000</v>
      </c>
    </row>
    <row r="42" spans="1:17" x14ac:dyDescent="0.25">
      <c r="A42" s="7">
        <v>40</v>
      </c>
      <c r="B42" s="7">
        <v>704</v>
      </c>
      <c r="C42" s="8">
        <v>7</v>
      </c>
      <c r="D42" s="9" t="s">
        <v>32</v>
      </c>
      <c r="E42" s="9">
        <v>386</v>
      </c>
      <c r="F42" s="9">
        <v>62</v>
      </c>
      <c r="G42" s="19">
        <f t="shared" si="3"/>
        <v>448</v>
      </c>
      <c r="H42" s="33">
        <f t="shared" si="4"/>
        <v>492.80000000000007</v>
      </c>
      <c r="I42" s="53">
        <v>4300</v>
      </c>
      <c r="J42" s="54">
        <f t="shared" si="5"/>
        <v>1926400</v>
      </c>
      <c r="K42" s="54">
        <f t="shared" si="6"/>
        <v>1830080</v>
      </c>
      <c r="L42" s="54">
        <f t="shared" si="7"/>
        <v>1541120</v>
      </c>
      <c r="M42" s="55">
        <f t="shared" si="8"/>
        <v>4000</v>
      </c>
    </row>
    <row r="43" spans="1:17" x14ac:dyDescent="0.25">
      <c r="A43" s="7">
        <v>41</v>
      </c>
      <c r="B43" s="7">
        <v>705</v>
      </c>
      <c r="C43" s="8">
        <v>7</v>
      </c>
      <c r="D43" s="9" t="s">
        <v>32</v>
      </c>
      <c r="E43" s="9">
        <v>404</v>
      </c>
      <c r="F43" s="9">
        <v>34</v>
      </c>
      <c r="G43" s="19">
        <f t="shared" si="3"/>
        <v>438</v>
      </c>
      <c r="H43" s="33">
        <f t="shared" si="4"/>
        <v>481.8</v>
      </c>
      <c r="I43" s="53">
        <v>4300</v>
      </c>
      <c r="J43" s="54">
        <f t="shared" si="5"/>
        <v>1883400</v>
      </c>
      <c r="K43" s="54">
        <f t="shared" si="6"/>
        <v>1789230</v>
      </c>
      <c r="L43" s="54">
        <f t="shared" si="7"/>
        <v>1506720</v>
      </c>
      <c r="M43" s="55">
        <f t="shared" si="8"/>
        <v>4000</v>
      </c>
    </row>
    <row r="44" spans="1:17" x14ac:dyDescent="0.25">
      <c r="A44" s="7">
        <v>42</v>
      </c>
      <c r="B44" s="7">
        <v>706</v>
      </c>
      <c r="C44" s="8">
        <v>7</v>
      </c>
      <c r="D44" s="9" t="s">
        <v>32</v>
      </c>
      <c r="E44" s="9">
        <v>322</v>
      </c>
      <c r="F44" s="9">
        <v>100</v>
      </c>
      <c r="G44" s="19">
        <f t="shared" si="3"/>
        <v>422</v>
      </c>
      <c r="H44" s="33">
        <f t="shared" si="4"/>
        <v>464.20000000000005</v>
      </c>
      <c r="I44" s="53">
        <v>4300</v>
      </c>
      <c r="J44" s="54">
        <f t="shared" si="5"/>
        <v>1814600</v>
      </c>
      <c r="K44" s="54">
        <f t="shared" si="6"/>
        <v>1723870</v>
      </c>
      <c r="L44" s="54">
        <f t="shared" si="7"/>
        <v>1451680</v>
      </c>
      <c r="M44" s="55">
        <f t="shared" si="8"/>
        <v>4000</v>
      </c>
    </row>
    <row r="45" spans="1:17" ht="16.5" x14ac:dyDescent="0.3">
      <c r="A45" s="47" t="s">
        <v>2</v>
      </c>
      <c r="B45" s="48"/>
      <c r="C45" s="48"/>
      <c r="D45" s="49"/>
      <c r="E45" s="11">
        <f>SUM(E3:E44)</f>
        <v>15603</v>
      </c>
      <c r="F45" s="11">
        <f>SUM(F3:F44)</f>
        <v>2716</v>
      </c>
      <c r="G45" s="23">
        <f>SUM(G3:G44)</f>
        <v>18319</v>
      </c>
      <c r="H45" s="11">
        <f>SUM(H3:H44)</f>
        <v>20150.899999999991</v>
      </c>
      <c r="I45" s="56"/>
      <c r="J45" s="57">
        <f>SUM(J3:J44)</f>
        <v>78771700</v>
      </c>
      <c r="K45" s="57">
        <f>SUM(K3:K44)</f>
        <v>74833115</v>
      </c>
      <c r="L45" s="57">
        <f>SUM(L3:L44)</f>
        <v>63017360</v>
      </c>
      <c r="M45" s="58"/>
      <c r="O45" s="3"/>
    </row>
    <row r="46" spans="1:17" x14ac:dyDescent="0.25">
      <c r="H46" s="28"/>
      <c r="J46" s="12"/>
    </row>
    <row r="47" spans="1:17" s="10" customFormat="1" ht="15.75" x14ac:dyDescent="0.25">
      <c r="A47" s="52" t="s">
        <v>44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O47"/>
      <c r="P47"/>
      <c r="Q47"/>
    </row>
    <row r="48" spans="1:17" s="10" customFormat="1" ht="90.75" customHeight="1" x14ac:dyDescent="0.25">
      <c r="A48" s="5" t="s">
        <v>0</v>
      </c>
      <c r="B48" s="5" t="s">
        <v>3</v>
      </c>
      <c r="C48" s="5" t="s">
        <v>1</v>
      </c>
      <c r="D48" s="5" t="s">
        <v>4</v>
      </c>
      <c r="E48" s="6" t="s">
        <v>15</v>
      </c>
      <c r="F48" s="6" t="s">
        <v>38</v>
      </c>
      <c r="G48" s="5" t="s">
        <v>14</v>
      </c>
      <c r="H48" s="5" t="s">
        <v>33</v>
      </c>
      <c r="I48" s="5" t="s">
        <v>54</v>
      </c>
      <c r="J48" s="5" t="s">
        <v>55</v>
      </c>
      <c r="K48" s="5" t="s">
        <v>56</v>
      </c>
      <c r="L48" s="5" t="s">
        <v>57</v>
      </c>
      <c r="M48" s="5" t="s">
        <v>58</v>
      </c>
      <c r="O48"/>
      <c r="P48"/>
      <c r="Q48"/>
    </row>
    <row r="49" spans="1:17" s="10" customFormat="1" x14ac:dyDescent="0.25">
      <c r="A49" s="19">
        <v>1</v>
      </c>
      <c r="B49" s="19">
        <v>101</v>
      </c>
      <c r="C49" s="8">
        <v>1</v>
      </c>
      <c r="D49" s="9" t="s">
        <v>32</v>
      </c>
      <c r="E49" s="9">
        <v>356</v>
      </c>
      <c r="F49" s="9">
        <v>66</v>
      </c>
      <c r="G49" s="19">
        <f>E49+F49</f>
        <v>422</v>
      </c>
      <c r="H49" s="33">
        <f t="shared" ref="H49:H76" si="9">G49*1.1</f>
        <v>464.20000000000005</v>
      </c>
      <c r="I49" s="53">
        <v>4300</v>
      </c>
      <c r="J49" s="54">
        <f>G49*I49</f>
        <v>1814600</v>
      </c>
      <c r="K49" s="54">
        <f t="shared" ref="K49" si="10">J49*0.95</f>
        <v>1723870</v>
      </c>
      <c r="L49" s="54">
        <f t="shared" ref="L49" si="11">J49*0.8</f>
        <v>1451680</v>
      </c>
      <c r="M49" s="55">
        <f t="shared" ref="M49" si="12">MROUND((J49*0.025/12),500)</f>
        <v>4000</v>
      </c>
      <c r="O49"/>
      <c r="P49"/>
      <c r="Q49"/>
    </row>
    <row r="50" spans="1:17" s="10" customFormat="1" x14ac:dyDescent="0.25">
      <c r="A50" s="19">
        <v>2</v>
      </c>
      <c r="B50" s="19">
        <v>102</v>
      </c>
      <c r="C50" s="8">
        <v>1</v>
      </c>
      <c r="D50" s="9" t="s">
        <v>32</v>
      </c>
      <c r="E50" s="9">
        <v>355</v>
      </c>
      <c r="F50" s="9">
        <v>66</v>
      </c>
      <c r="G50" s="19">
        <f t="shared" ref="G50:G76" si="13">E50+F50</f>
        <v>421</v>
      </c>
      <c r="H50" s="33">
        <f t="shared" si="9"/>
        <v>463.1</v>
      </c>
      <c r="I50" s="53">
        <v>4300</v>
      </c>
      <c r="J50" s="54">
        <f t="shared" ref="J50:J76" si="14">G50*I50</f>
        <v>1810300</v>
      </c>
      <c r="K50" s="54">
        <f t="shared" ref="K50:K76" si="15">J50*0.95</f>
        <v>1719785</v>
      </c>
      <c r="L50" s="54">
        <f t="shared" ref="L50:L76" si="16">J50*0.8</f>
        <v>1448240</v>
      </c>
      <c r="M50" s="55">
        <f t="shared" ref="M50:M76" si="17">MROUND((J50*0.025/12),500)</f>
        <v>4000</v>
      </c>
      <c r="O50"/>
      <c r="P50"/>
      <c r="Q50"/>
    </row>
    <row r="51" spans="1:17" s="10" customFormat="1" x14ac:dyDescent="0.25">
      <c r="A51" s="19">
        <v>3</v>
      </c>
      <c r="B51" s="19">
        <v>103</v>
      </c>
      <c r="C51" s="8">
        <v>1</v>
      </c>
      <c r="D51" s="9" t="s">
        <v>32</v>
      </c>
      <c r="E51" s="9">
        <v>387</v>
      </c>
      <c r="F51" s="9">
        <v>35</v>
      </c>
      <c r="G51" s="19">
        <f t="shared" si="13"/>
        <v>422</v>
      </c>
      <c r="H51" s="33">
        <f t="shared" si="9"/>
        <v>464.20000000000005</v>
      </c>
      <c r="I51" s="53">
        <v>4300</v>
      </c>
      <c r="J51" s="54">
        <f t="shared" si="14"/>
        <v>1814600</v>
      </c>
      <c r="K51" s="54">
        <f t="shared" si="15"/>
        <v>1723870</v>
      </c>
      <c r="L51" s="54">
        <f t="shared" si="16"/>
        <v>1451680</v>
      </c>
      <c r="M51" s="55">
        <f t="shared" si="17"/>
        <v>4000</v>
      </c>
      <c r="O51"/>
      <c r="P51">
        <f>42+28+28</f>
        <v>98</v>
      </c>
      <c r="Q51"/>
    </row>
    <row r="52" spans="1:17" s="10" customFormat="1" x14ac:dyDescent="0.25">
      <c r="A52" s="19">
        <v>4</v>
      </c>
      <c r="B52" s="19">
        <v>104</v>
      </c>
      <c r="C52" s="8">
        <v>1</v>
      </c>
      <c r="D52" s="9" t="s">
        <v>32</v>
      </c>
      <c r="E52" s="9">
        <v>387</v>
      </c>
      <c r="F52" s="9">
        <v>35</v>
      </c>
      <c r="G52" s="19">
        <f t="shared" si="13"/>
        <v>422</v>
      </c>
      <c r="H52" s="33">
        <f t="shared" si="9"/>
        <v>464.20000000000005</v>
      </c>
      <c r="I52" s="53">
        <v>4300</v>
      </c>
      <c r="J52" s="54">
        <f t="shared" si="14"/>
        <v>1814600</v>
      </c>
      <c r="K52" s="54">
        <f t="shared" si="15"/>
        <v>1723870</v>
      </c>
      <c r="L52" s="54">
        <f t="shared" si="16"/>
        <v>1451680</v>
      </c>
      <c r="M52" s="55">
        <f t="shared" si="17"/>
        <v>4000</v>
      </c>
      <c r="O52"/>
      <c r="P52"/>
      <c r="Q52"/>
    </row>
    <row r="53" spans="1:17" s="10" customFormat="1" x14ac:dyDescent="0.25">
      <c r="A53" s="19">
        <v>5</v>
      </c>
      <c r="B53" s="19">
        <v>201</v>
      </c>
      <c r="C53" s="8">
        <v>2</v>
      </c>
      <c r="D53" s="9" t="s">
        <v>32</v>
      </c>
      <c r="E53" s="9">
        <v>356</v>
      </c>
      <c r="F53" s="9">
        <v>66</v>
      </c>
      <c r="G53" s="19">
        <f t="shared" si="13"/>
        <v>422</v>
      </c>
      <c r="H53" s="33">
        <f t="shared" si="9"/>
        <v>464.20000000000005</v>
      </c>
      <c r="I53" s="53">
        <v>4300</v>
      </c>
      <c r="J53" s="54">
        <f t="shared" si="14"/>
        <v>1814600</v>
      </c>
      <c r="K53" s="54">
        <f t="shared" si="15"/>
        <v>1723870</v>
      </c>
      <c r="L53" s="54">
        <f t="shared" si="16"/>
        <v>1451680</v>
      </c>
      <c r="M53" s="55">
        <f t="shared" si="17"/>
        <v>4000</v>
      </c>
      <c r="O53"/>
      <c r="P53"/>
      <c r="Q53"/>
    </row>
    <row r="54" spans="1:17" s="10" customFormat="1" x14ac:dyDescent="0.25">
      <c r="A54" s="19">
        <v>6</v>
      </c>
      <c r="B54" s="19">
        <v>202</v>
      </c>
      <c r="C54" s="8">
        <v>2</v>
      </c>
      <c r="D54" s="9" t="s">
        <v>32</v>
      </c>
      <c r="E54" s="9">
        <v>355</v>
      </c>
      <c r="F54" s="9">
        <v>66</v>
      </c>
      <c r="G54" s="19">
        <f t="shared" si="13"/>
        <v>421</v>
      </c>
      <c r="H54" s="33">
        <f t="shared" si="9"/>
        <v>463.1</v>
      </c>
      <c r="I54" s="53">
        <v>4300</v>
      </c>
      <c r="J54" s="54">
        <f t="shared" si="14"/>
        <v>1810300</v>
      </c>
      <c r="K54" s="54">
        <f t="shared" si="15"/>
        <v>1719785</v>
      </c>
      <c r="L54" s="54">
        <f t="shared" si="16"/>
        <v>1448240</v>
      </c>
      <c r="M54" s="55">
        <f t="shared" si="17"/>
        <v>4000</v>
      </c>
      <c r="O54"/>
      <c r="P54"/>
      <c r="Q54"/>
    </row>
    <row r="55" spans="1:17" s="10" customFormat="1" x14ac:dyDescent="0.25">
      <c r="A55" s="19">
        <v>7</v>
      </c>
      <c r="B55" s="19">
        <v>203</v>
      </c>
      <c r="C55" s="8">
        <v>2</v>
      </c>
      <c r="D55" s="9" t="s">
        <v>32</v>
      </c>
      <c r="E55" s="9">
        <v>387</v>
      </c>
      <c r="F55" s="9">
        <v>35</v>
      </c>
      <c r="G55" s="19">
        <f t="shared" si="13"/>
        <v>422</v>
      </c>
      <c r="H55" s="33">
        <f t="shared" si="9"/>
        <v>464.20000000000005</v>
      </c>
      <c r="I55" s="53">
        <v>4300</v>
      </c>
      <c r="J55" s="54">
        <f t="shared" si="14"/>
        <v>1814600</v>
      </c>
      <c r="K55" s="54">
        <f t="shared" si="15"/>
        <v>1723870</v>
      </c>
      <c r="L55" s="54">
        <f t="shared" si="16"/>
        <v>1451680</v>
      </c>
      <c r="M55" s="55">
        <f t="shared" si="17"/>
        <v>4000</v>
      </c>
      <c r="O55"/>
      <c r="P55"/>
      <c r="Q55"/>
    </row>
    <row r="56" spans="1:17" s="10" customFormat="1" x14ac:dyDescent="0.25">
      <c r="A56" s="19">
        <v>8</v>
      </c>
      <c r="B56" s="19">
        <v>204</v>
      </c>
      <c r="C56" s="8">
        <v>2</v>
      </c>
      <c r="D56" s="9" t="s">
        <v>32</v>
      </c>
      <c r="E56" s="9">
        <v>387</v>
      </c>
      <c r="F56" s="9">
        <v>35</v>
      </c>
      <c r="G56" s="19">
        <f t="shared" si="13"/>
        <v>422</v>
      </c>
      <c r="H56" s="33">
        <f t="shared" si="9"/>
        <v>464.20000000000005</v>
      </c>
      <c r="I56" s="53">
        <v>4300</v>
      </c>
      <c r="J56" s="54">
        <f t="shared" si="14"/>
        <v>1814600</v>
      </c>
      <c r="K56" s="54">
        <f t="shared" si="15"/>
        <v>1723870</v>
      </c>
      <c r="L56" s="54">
        <f t="shared" si="16"/>
        <v>1451680</v>
      </c>
      <c r="M56" s="55">
        <f t="shared" si="17"/>
        <v>4000</v>
      </c>
      <c r="O56"/>
      <c r="P56"/>
      <c r="Q56"/>
    </row>
    <row r="57" spans="1:17" s="10" customFormat="1" x14ac:dyDescent="0.25">
      <c r="A57" s="19">
        <v>9</v>
      </c>
      <c r="B57" s="19">
        <v>301</v>
      </c>
      <c r="C57" s="8">
        <v>3</v>
      </c>
      <c r="D57" s="9" t="s">
        <v>32</v>
      </c>
      <c r="E57" s="9">
        <v>356</v>
      </c>
      <c r="F57" s="9">
        <v>66</v>
      </c>
      <c r="G57" s="19">
        <f t="shared" si="13"/>
        <v>422</v>
      </c>
      <c r="H57" s="33">
        <f t="shared" si="9"/>
        <v>464.20000000000005</v>
      </c>
      <c r="I57" s="53">
        <v>4300</v>
      </c>
      <c r="J57" s="54">
        <f t="shared" si="14"/>
        <v>1814600</v>
      </c>
      <c r="K57" s="54">
        <f t="shared" si="15"/>
        <v>1723870</v>
      </c>
      <c r="L57" s="54">
        <f t="shared" si="16"/>
        <v>1451680</v>
      </c>
      <c r="M57" s="55">
        <f t="shared" si="17"/>
        <v>4000</v>
      </c>
      <c r="O57"/>
      <c r="P57"/>
      <c r="Q57"/>
    </row>
    <row r="58" spans="1:17" s="10" customFormat="1" x14ac:dyDescent="0.25">
      <c r="A58" s="19">
        <v>10</v>
      </c>
      <c r="B58" s="19">
        <v>302</v>
      </c>
      <c r="C58" s="8">
        <v>3</v>
      </c>
      <c r="D58" s="9" t="s">
        <v>32</v>
      </c>
      <c r="E58" s="9">
        <v>355</v>
      </c>
      <c r="F58" s="9">
        <v>66</v>
      </c>
      <c r="G58" s="19">
        <f t="shared" si="13"/>
        <v>421</v>
      </c>
      <c r="H58" s="33">
        <f t="shared" si="9"/>
        <v>463.1</v>
      </c>
      <c r="I58" s="53">
        <v>4300</v>
      </c>
      <c r="J58" s="54">
        <f t="shared" si="14"/>
        <v>1810300</v>
      </c>
      <c r="K58" s="54">
        <f t="shared" si="15"/>
        <v>1719785</v>
      </c>
      <c r="L58" s="54">
        <f t="shared" si="16"/>
        <v>1448240</v>
      </c>
      <c r="M58" s="55">
        <f t="shared" si="17"/>
        <v>4000</v>
      </c>
      <c r="O58"/>
      <c r="P58"/>
      <c r="Q58"/>
    </row>
    <row r="59" spans="1:17" s="10" customFormat="1" x14ac:dyDescent="0.25">
      <c r="A59" s="19">
        <v>11</v>
      </c>
      <c r="B59" s="19">
        <v>303</v>
      </c>
      <c r="C59" s="8">
        <v>3</v>
      </c>
      <c r="D59" s="9" t="s">
        <v>32</v>
      </c>
      <c r="E59" s="9">
        <v>387</v>
      </c>
      <c r="F59" s="9">
        <v>35</v>
      </c>
      <c r="G59" s="19">
        <f t="shared" si="13"/>
        <v>422</v>
      </c>
      <c r="H59" s="33">
        <f t="shared" si="9"/>
        <v>464.20000000000005</v>
      </c>
      <c r="I59" s="53">
        <v>4300</v>
      </c>
      <c r="J59" s="54">
        <f t="shared" si="14"/>
        <v>1814600</v>
      </c>
      <c r="K59" s="54">
        <f t="shared" si="15"/>
        <v>1723870</v>
      </c>
      <c r="L59" s="54">
        <f t="shared" si="16"/>
        <v>1451680</v>
      </c>
      <c r="M59" s="55">
        <f t="shared" si="17"/>
        <v>4000</v>
      </c>
      <c r="O59"/>
      <c r="P59"/>
      <c r="Q59"/>
    </row>
    <row r="60" spans="1:17" s="10" customFormat="1" x14ac:dyDescent="0.25">
      <c r="A60" s="19">
        <v>12</v>
      </c>
      <c r="B60" s="19">
        <v>304</v>
      </c>
      <c r="C60" s="8">
        <v>3</v>
      </c>
      <c r="D60" s="9" t="s">
        <v>32</v>
      </c>
      <c r="E60" s="9">
        <v>387</v>
      </c>
      <c r="F60" s="9">
        <v>35</v>
      </c>
      <c r="G60" s="19">
        <f t="shared" si="13"/>
        <v>422</v>
      </c>
      <c r="H60" s="33">
        <f t="shared" si="9"/>
        <v>464.20000000000005</v>
      </c>
      <c r="I60" s="53">
        <v>4300</v>
      </c>
      <c r="J60" s="54">
        <f t="shared" si="14"/>
        <v>1814600</v>
      </c>
      <c r="K60" s="54">
        <f t="shared" si="15"/>
        <v>1723870</v>
      </c>
      <c r="L60" s="54">
        <f t="shared" si="16"/>
        <v>1451680</v>
      </c>
      <c r="M60" s="55">
        <f t="shared" si="17"/>
        <v>4000</v>
      </c>
      <c r="O60"/>
      <c r="P60"/>
      <c r="Q60"/>
    </row>
    <row r="61" spans="1:17" s="10" customFormat="1" x14ac:dyDescent="0.25">
      <c r="A61" s="19">
        <v>13</v>
      </c>
      <c r="B61" s="19">
        <v>401</v>
      </c>
      <c r="C61" s="8">
        <v>4</v>
      </c>
      <c r="D61" s="9" t="s">
        <v>32</v>
      </c>
      <c r="E61" s="9">
        <v>356</v>
      </c>
      <c r="F61" s="9">
        <v>66</v>
      </c>
      <c r="G61" s="19">
        <f t="shared" si="13"/>
        <v>422</v>
      </c>
      <c r="H61" s="33">
        <f t="shared" si="9"/>
        <v>464.20000000000005</v>
      </c>
      <c r="I61" s="53">
        <v>4300</v>
      </c>
      <c r="J61" s="54">
        <f t="shared" si="14"/>
        <v>1814600</v>
      </c>
      <c r="K61" s="54">
        <f t="shared" si="15"/>
        <v>1723870</v>
      </c>
      <c r="L61" s="54">
        <f t="shared" si="16"/>
        <v>1451680</v>
      </c>
      <c r="M61" s="55">
        <f t="shared" si="17"/>
        <v>4000</v>
      </c>
      <c r="O61"/>
      <c r="P61"/>
      <c r="Q61"/>
    </row>
    <row r="62" spans="1:17" s="10" customFormat="1" x14ac:dyDescent="0.25">
      <c r="A62" s="19">
        <v>14</v>
      </c>
      <c r="B62" s="19">
        <v>402</v>
      </c>
      <c r="C62" s="8">
        <v>4</v>
      </c>
      <c r="D62" s="9" t="s">
        <v>32</v>
      </c>
      <c r="E62" s="9">
        <v>355</v>
      </c>
      <c r="F62" s="9">
        <v>66</v>
      </c>
      <c r="G62" s="19">
        <f t="shared" si="13"/>
        <v>421</v>
      </c>
      <c r="H62" s="33">
        <f t="shared" si="9"/>
        <v>463.1</v>
      </c>
      <c r="I62" s="53">
        <v>4300</v>
      </c>
      <c r="J62" s="54">
        <f t="shared" si="14"/>
        <v>1810300</v>
      </c>
      <c r="K62" s="54">
        <f t="shared" si="15"/>
        <v>1719785</v>
      </c>
      <c r="L62" s="54">
        <f t="shared" si="16"/>
        <v>1448240</v>
      </c>
      <c r="M62" s="55">
        <f t="shared" si="17"/>
        <v>4000</v>
      </c>
      <c r="O62"/>
      <c r="P62"/>
      <c r="Q62"/>
    </row>
    <row r="63" spans="1:17" s="10" customFormat="1" x14ac:dyDescent="0.25">
      <c r="A63" s="19">
        <v>15</v>
      </c>
      <c r="B63" s="19">
        <v>403</v>
      </c>
      <c r="C63" s="8">
        <v>4</v>
      </c>
      <c r="D63" s="9" t="s">
        <v>32</v>
      </c>
      <c r="E63" s="9">
        <v>387</v>
      </c>
      <c r="F63" s="9">
        <v>35</v>
      </c>
      <c r="G63" s="19">
        <f t="shared" si="13"/>
        <v>422</v>
      </c>
      <c r="H63" s="33">
        <f t="shared" si="9"/>
        <v>464.20000000000005</v>
      </c>
      <c r="I63" s="53">
        <v>4300</v>
      </c>
      <c r="J63" s="54">
        <f t="shared" si="14"/>
        <v>1814600</v>
      </c>
      <c r="K63" s="54">
        <f t="shared" si="15"/>
        <v>1723870</v>
      </c>
      <c r="L63" s="54">
        <f t="shared" si="16"/>
        <v>1451680</v>
      </c>
      <c r="M63" s="55">
        <f t="shared" si="17"/>
        <v>4000</v>
      </c>
      <c r="O63"/>
      <c r="P63"/>
      <c r="Q63"/>
    </row>
    <row r="64" spans="1:17" s="10" customFormat="1" x14ac:dyDescent="0.25">
      <c r="A64" s="19">
        <v>16</v>
      </c>
      <c r="B64" s="19">
        <v>404</v>
      </c>
      <c r="C64" s="8">
        <v>4</v>
      </c>
      <c r="D64" s="9" t="s">
        <v>32</v>
      </c>
      <c r="E64" s="9">
        <v>387</v>
      </c>
      <c r="F64" s="9">
        <v>35</v>
      </c>
      <c r="G64" s="19">
        <f t="shared" si="13"/>
        <v>422</v>
      </c>
      <c r="H64" s="33">
        <f t="shared" si="9"/>
        <v>464.20000000000005</v>
      </c>
      <c r="I64" s="53">
        <v>4300</v>
      </c>
      <c r="J64" s="54">
        <f t="shared" si="14"/>
        <v>1814600</v>
      </c>
      <c r="K64" s="54">
        <f t="shared" si="15"/>
        <v>1723870</v>
      </c>
      <c r="L64" s="54">
        <f t="shared" si="16"/>
        <v>1451680</v>
      </c>
      <c r="M64" s="55">
        <f t="shared" si="17"/>
        <v>4000</v>
      </c>
      <c r="O64"/>
      <c r="P64"/>
      <c r="Q64"/>
    </row>
    <row r="65" spans="1:17" s="10" customFormat="1" x14ac:dyDescent="0.25">
      <c r="A65" s="19">
        <v>17</v>
      </c>
      <c r="B65" s="19">
        <v>501</v>
      </c>
      <c r="C65" s="8">
        <v>5</v>
      </c>
      <c r="D65" s="9" t="s">
        <v>32</v>
      </c>
      <c r="E65" s="9">
        <v>356</v>
      </c>
      <c r="F65" s="9">
        <v>66</v>
      </c>
      <c r="G65" s="19">
        <f t="shared" si="13"/>
        <v>422</v>
      </c>
      <c r="H65" s="33">
        <f t="shared" si="9"/>
        <v>464.20000000000005</v>
      </c>
      <c r="I65" s="53">
        <v>4300</v>
      </c>
      <c r="J65" s="54">
        <f t="shared" si="14"/>
        <v>1814600</v>
      </c>
      <c r="K65" s="54">
        <f t="shared" si="15"/>
        <v>1723870</v>
      </c>
      <c r="L65" s="54">
        <f t="shared" si="16"/>
        <v>1451680</v>
      </c>
      <c r="M65" s="55">
        <f t="shared" si="17"/>
        <v>4000</v>
      </c>
      <c r="O65"/>
      <c r="P65"/>
      <c r="Q65"/>
    </row>
    <row r="66" spans="1:17" s="10" customFormat="1" x14ac:dyDescent="0.25">
      <c r="A66" s="19">
        <v>18</v>
      </c>
      <c r="B66" s="19">
        <v>502</v>
      </c>
      <c r="C66" s="8">
        <v>5</v>
      </c>
      <c r="D66" s="9" t="s">
        <v>32</v>
      </c>
      <c r="E66" s="9">
        <v>355</v>
      </c>
      <c r="F66" s="9">
        <v>66</v>
      </c>
      <c r="G66" s="19">
        <f t="shared" si="13"/>
        <v>421</v>
      </c>
      <c r="H66" s="33">
        <f t="shared" si="9"/>
        <v>463.1</v>
      </c>
      <c r="I66" s="53">
        <v>4300</v>
      </c>
      <c r="J66" s="54">
        <f t="shared" si="14"/>
        <v>1810300</v>
      </c>
      <c r="K66" s="54">
        <f t="shared" si="15"/>
        <v>1719785</v>
      </c>
      <c r="L66" s="54">
        <f t="shared" si="16"/>
        <v>1448240</v>
      </c>
      <c r="M66" s="55">
        <f t="shared" si="17"/>
        <v>4000</v>
      </c>
      <c r="O66"/>
      <c r="P66"/>
      <c r="Q66"/>
    </row>
    <row r="67" spans="1:17" s="10" customFormat="1" x14ac:dyDescent="0.25">
      <c r="A67" s="19">
        <v>19</v>
      </c>
      <c r="B67" s="19">
        <v>503</v>
      </c>
      <c r="C67" s="8">
        <v>5</v>
      </c>
      <c r="D67" s="9" t="s">
        <v>32</v>
      </c>
      <c r="E67" s="9">
        <v>387</v>
      </c>
      <c r="F67" s="9">
        <v>35</v>
      </c>
      <c r="G67" s="19">
        <f t="shared" si="13"/>
        <v>422</v>
      </c>
      <c r="H67" s="33">
        <f t="shared" si="9"/>
        <v>464.20000000000005</v>
      </c>
      <c r="I67" s="53">
        <v>4300</v>
      </c>
      <c r="J67" s="54">
        <f t="shared" si="14"/>
        <v>1814600</v>
      </c>
      <c r="K67" s="54">
        <f t="shared" si="15"/>
        <v>1723870</v>
      </c>
      <c r="L67" s="54">
        <f t="shared" si="16"/>
        <v>1451680</v>
      </c>
      <c r="M67" s="55">
        <f t="shared" si="17"/>
        <v>4000</v>
      </c>
      <c r="O67"/>
      <c r="P67"/>
      <c r="Q67"/>
    </row>
    <row r="68" spans="1:17" s="10" customFormat="1" x14ac:dyDescent="0.25">
      <c r="A68" s="19">
        <v>20</v>
      </c>
      <c r="B68" s="19">
        <v>504</v>
      </c>
      <c r="C68" s="8">
        <v>5</v>
      </c>
      <c r="D68" s="9" t="s">
        <v>32</v>
      </c>
      <c r="E68" s="9">
        <v>387</v>
      </c>
      <c r="F68" s="9">
        <v>35</v>
      </c>
      <c r="G68" s="19">
        <f t="shared" si="13"/>
        <v>422</v>
      </c>
      <c r="H68" s="33">
        <f t="shared" si="9"/>
        <v>464.20000000000005</v>
      </c>
      <c r="I68" s="53">
        <v>4300</v>
      </c>
      <c r="J68" s="54">
        <f t="shared" si="14"/>
        <v>1814600</v>
      </c>
      <c r="K68" s="54">
        <f t="shared" si="15"/>
        <v>1723870</v>
      </c>
      <c r="L68" s="54">
        <f t="shared" si="16"/>
        <v>1451680</v>
      </c>
      <c r="M68" s="55">
        <f t="shared" si="17"/>
        <v>4000</v>
      </c>
      <c r="O68"/>
      <c r="P68"/>
      <c r="Q68"/>
    </row>
    <row r="69" spans="1:17" s="10" customFormat="1" x14ac:dyDescent="0.25">
      <c r="A69" s="19">
        <v>21</v>
      </c>
      <c r="B69" s="19">
        <v>601</v>
      </c>
      <c r="C69" s="8">
        <v>6</v>
      </c>
      <c r="D69" s="9" t="s">
        <v>32</v>
      </c>
      <c r="E69" s="9">
        <v>356</v>
      </c>
      <c r="F69" s="9">
        <v>66</v>
      </c>
      <c r="G69" s="19">
        <f t="shared" si="13"/>
        <v>422</v>
      </c>
      <c r="H69" s="33">
        <f t="shared" si="9"/>
        <v>464.20000000000005</v>
      </c>
      <c r="I69" s="53">
        <v>4300</v>
      </c>
      <c r="J69" s="54">
        <f t="shared" si="14"/>
        <v>1814600</v>
      </c>
      <c r="K69" s="54">
        <f t="shared" si="15"/>
        <v>1723870</v>
      </c>
      <c r="L69" s="54">
        <f t="shared" si="16"/>
        <v>1451680</v>
      </c>
      <c r="M69" s="55">
        <f t="shared" si="17"/>
        <v>4000</v>
      </c>
      <c r="O69"/>
      <c r="P69"/>
      <c r="Q69"/>
    </row>
    <row r="70" spans="1:17" s="10" customFormat="1" x14ac:dyDescent="0.25">
      <c r="A70" s="19">
        <v>22</v>
      </c>
      <c r="B70" s="19">
        <v>602</v>
      </c>
      <c r="C70" s="8">
        <v>6</v>
      </c>
      <c r="D70" s="9" t="s">
        <v>32</v>
      </c>
      <c r="E70" s="9">
        <v>355</v>
      </c>
      <c r="F70" s="9">
        <v>66</v>
      </c>
      <c r="G70" s="19">
        <f t="shared" si="13"/>
        <v>421</v>
      </c>
      <c r="H70" s="33">
        <f t="shared" si="9"/>
        <v>463.1</v>
      </c>
      <c r="I70" s="53">
        <v>4300</v>
      </c>
      <c r="J70" s="54">
        <f t="shared" si="14"/>
        <v>1810300</v>
      </c>
      <c r="K70" s="54">
        <f t="shared" si="15"/>
        <v>1719785</v>
      </c>
      <c r="L70" s="54">
        <f t="shared" si="16"/>
        <v>1448240</v>
      </c>
      <c r="M70" s="55">
        <f t="shared" si="17"/>
        <v>4000</v>
      </c>
      <c r="O70"/>
      <c r="P70"/>
      <c r="Q70"/>
    </row>
    <row r="71" spans="1:17" s="10" customFormat="1" x14ac:dyDescent="0.25">
      <c r="A71" s="19">
        <v>23</v>
      </c>
      <c r="B71" s="19">
        <v>603</v>
      </c>
      <c r="C71" s="8">
        <v>6</v>
      </c>
      <c r="D71" s="9" t="s">
        <v>32</v>
      </c>
      <c r="E71" s="9">
        <v>387</v>
      </c>
      <c r="F71" s="9">
        <v>35</v>
      </c>
      <c r="G71" s="19">
        <f t="shared" si="13"/>
        <v>422</v>
      </c>
      <c r="H71" s="33">
        <f t="shared" si="9"/>
        <v>464.20000000000005</v>
      </c>
      <c r="I71" s="53">
        <v>4300</v>
      </c>
      <c r="J71" s="54">
        <f t="shared" si="14"/>
        <v>1814600</v>
      </c>
      <c r="K71" s="54">
        <f t="shared" si="15"/>
        <v>1723870</v>
      </c>
      <c r="L71" s="54">
        <f t="shared" si="16"/>
        <v>1451680</v>
      </c>
      <c r="M71" s="55">
        <f t="shared" si="17"/>
        <v>4000</v>
      </c>
      <c r="O71"/>
      <c r="P71"/>
      <c r="Q71"/>
    </row>
    <row r="72" spans="1:17" s="10" customFormat="1" x14ac:dyDescent="0.25">
      <c r="A72" s="19">
        <v>24</v>
      </c>
      <c r="B72" s="19">
        <v>604</v>
      </c>
      <c r="C72" s="8">
        <v>6</v>
      </c>
      <c r="D72" s="9" t="s">
        <v>32</v>
      </c>
      <c r="E72" s="9">
        <v>387</v>
      </c>
      <c r="F72" s="9">
        <v>35</v>
      </c>
      <c r="G72" s="19">
        <f t="shared" si="13"/>
        <v>422</v>
      </c>
      <c r="H72" s="33">
        <f t="shared" si="9"/>
        <v>464.20000000000005</v>
      </c>
      <c r="I72" s="53">
        <v>4300</v>
      </c>
      <c r="J72" s="54">
        <f t="shared" si="14"/>
        <v>1814600</v>
      </c>
      <c r="K72" s="54">
        <f t="shared" si="15"/>
        <v>1723870</v>
      </c>
      <c r="L72" s="54">
        <f t="shared" si="16"/>
        <v>1451680</v>
      </c>
      <c r="M72" s="55">
        <f t="shared" si="17"/>
        <v>4000</v>
      </c>
      <c r="O72"/>
      <c r="P72"/>
      <c r="Q72"/>
    </row>
    <row r="73" spans="1:17" s="10" customFormat="1" x14ac:dyDescent="0.25">
      <c r="A73" s="19">
        <v>25</v>
      </c>
      <c r="B73" s="19">
        <v>701</v>
      </c>
      <c r="C73" s="8">
        <v>7</v>
      </c>
      <c r="D73" s="9" t="s">
        <v>32</v>
      </c>
      <c r="E73" s="9">
        <v>356</v>
      </c>
      <c r="F73" s="9">
        <v>66</v>
      </c>
      <c r="G73" s="19">
        <f t="shared" si="13"/>
        <v>422</v>
      </c>
      <c r="H73" s="33">
        <f t="shared" si="9"/>
        <v>464.20000000000005</v>
      </c>
      <c r="I73" s="53">
        <v>4300</v>
      </c>
      <c r="J73" s="54">
        <f t="shared" si="14"/>
        <v>1814600</v>
      </c>
      <c r="K73" s="54">
        <f t="shared" si="15"/>
        <v>1723870</v>
      </c>
      <c r="L73" s="54">
        <f t="shared" si="16"/>
        <v>1451680</v>
      </c>
      <c r="M73" s="55">
        <f t="shared" si="17"/>
        <v>4000</v>
      </c>
      <c r="O73"/>
      <c r="P73"/>
      <c r="Q73"/>
    </row>
    <row r="74" spans="1:17" s="10" customFormat="1" x14ac:dyDescent="0.25">
      <c r="A74" s="19">
        <v>26</v>
      </c>
      <c r="B74" s="19">
        <v>702</v>
      </c>
      <c r="C74" s="8">
        <v>7</v>
      </c>
      <c r="D74" s="9" t="s">
        <v>32</v>
      </c>
      <c r="E74" s="9">
        <v>355</v>
      </c>
      <c r="F74" s="9">
        <v>66</v>
      </c>
      <c r="G74" s="19">
        <f t="shared" si="13"/>
        <v>421</v>
      </c>
      <c r="H74" s="33">
        <f t="shared" si="9"/>
        <v>463.1</v>
      </c>
      <c r="I74" s="53">
        <v>4300</v>
      </c>
      <c r="J74" s="54">
        <f t="shared" si="14"/>
        <v>1810300</v>
      </c>
      <c r="K74" s="54">
        <f t="shared" si="15"/>
        <v>1719785</v>
      </c>
      <c r="L74" s="54">
        <f t="shared" si="16"/>
        <v>1448240</v>
      </c>
      <c r="M74" s="55">
        <f t="shared" si="17"/>
        <v>4000</v>
      </c>
      <c r="O74"/>
      <c r="P74"/>
      <c r="Q74"/>
    </row>
    <row r="75" spans="1:17" s="10" customFormat="1" x14ac:dyDescent="0.25">
      <c r="A75" s="19">
        <v>27</v>
      </c>
      <c r="B75" s="19">
        <v>703</v>
      </c>
      <c r="C75" s="8">
        <v>7</v>
      </c>
      <c r="D75" s="9" t="s">
        <v>32</v>
      </c>
      <c r="E75" s="9">
        <v>387</v>
      </c>
      <c r="F75" s="9">
        <v>35</v>
      </c>
      <c r="G75" s="19">
        <f t="shared" si="13"/>
        <v>422</v>
      </c>
      <c r="H75" s="33">
        <f t="shared" si="9"/>
        <v>464.20000000000005</v>
      </c>
      <c r="I75" s="53">
        <v>4300</v>
      </c>
      <c r="J75" s="54">
        <f t="shared" si="14"/>
        <v>1814600</v>
      </c>
      <c r="K75" s="54">
        <f t="shared" si="15"/>
        <v>1723870</v>
      </c>
      <c r="L75" s="54">
        <f t="shared" si="16"/>
        <v>1451680</v>
      </c>
      <c r="M75" s="55">
        <f t="shared" si="17"/>
        <v>4000</v>
      </c>
      <c r="O75"/>
      <c r="P75"/>
      <c r="Q75"/>
    </row>
    <row r="76" spans="1:17" s="10" customFormat="1" x14ac:dyDescent="0.25">
      <c r="A76" s="19">
        <v>28</v>
      </c>
      <c r="B76" s="19">
        <v>704</v>
      </c>
      <c r="C76" s="8">
        <v>7</v>
      </c>
      <c r="D76" s="9" t="s">
        <v>32</v>
      </c>
      <c r="E76" s="9">
        <v>387</v>
      </c>
      <c r="F76" s="9">
        <v>35</v>
      </c>
      <c r="G76" s="19">
        <f t="shared" si="13"/>
        <v>422</v>
      </c>
      <c r="H76" s="33">
        <f t="shared" si="9"/>
        <v>464.20000000000005</v>
      </c>
      <c r="I76" s="53">
        <v>4300</v>
      </c>
      <c r="J76" s="54">
        <f t="shared" si="14"/>
        <v>1814600</v>
      </c>
      <c r="K76" s="54">
        <f t="shared" si="15"/>
        <v>1723870</v>
      </c>
      <c r="L76" s="54">
        <f t="shared" si="16"/>
        <v>1451680</v>
      </c>
      <c r="M76" s="55">
        <f t="shared" si="17"/>
        <v>4000</v>
      </c>
      <c r="O76"/>
      <c r="P76"/>
      <c r="Q76"/>
    </row>
    <row r="77" spans="1:17" s="10" customFormat="1" ht="16.5" x14ac:dyDescent="0.3">
      <c r="A77" s="47" t="s">
        <v>2</v>
      </c>
      <c r="B77" s="48"/>
      <c r="C77" s="48"/>
      <c r="D77" s="49"/>
      <c r="E77" s="11">
        <f>SUM(E49:E76)</f>
        <v>10395</v>
      </c>
      <c r="F77" s="11">
        <f>SUM(F49:F76)</f>
        <v>1414</v>
      </c>
      <c r="G77" s="37">
        <f>SUM(G49:G76)</f>
        <v>11809</v>
      </c>
      <c r="H77" s="11">
        <f>SUM(H49:H76)</f>
        <v>12989.900000000005</v>
      </c>
      <c r="I77" s="56"/>
      <c r="J77" s="57">
        <f>SUM(J49:J76)</f>
        <v>50778700</v>
      </c>
      <c r="K77" s="57">
        <f>SUM(K49:K76)</f>
        <v>48239765</v>
      </c>
      <c r="L77" s="57">
        <f>SUM(L49:L76)</f>
        <v>40622960</v>
      </c>
      <c r="M77" s="58"/>
      <c r="O77"/>
      <c r="P77"/>
      <c r="Q77"/>
    </row>
    <row r="80" spans="1:17" s="10" customFormat="1" ht="15.75" x14ac:dyDescent="0.25">
      <c r="A80" s="52" t="s">
        <v>43</v>
      </c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O80"/>
      <c r="P80"/>
      <c r="Q80"/>
    </row>
    <row r="81" spans="1:17" s="10" customFormat="1" ht="90.75" customHeight="1" x14ac:dyDescent="0.25">
      <c r="A81" s="5" t="s">
        <v>0</v>
      </c>
      <c r="B81" s="5" t="s">
        <v>3</v>
      </c>
      <c r="C81" s="5" t="s">
        <v>1</v>
      </c>
      <c r="D81" s="5" t="s">
        <v>4</v>
      </c>
      <c r="E81" s="6" t="s">
        <v>15</v>
      </c>
      <c r="F81" s="6" t="s">
        <v>38</v>
      </c>
      <c r="G81" s="5" t="s">
        <v>14</v>
      </c>
      <c r="H81" s="5" t="s">
        <v>33</v>
      </c>
      <c r="I81" s="5" t="s">
        <v>54</v>
      </c>
      <c r="J81" s="5" t="s">
        <v>55</v>
      </c>
      <c r="K81" s="5" t="s">
        <v>56</v>
      </c>
      <c r="L81" s="5" t="s">
        <v>57</v>
      </c>
      <c r="M81" s="5" t="s">
        <v>58</v>
      </c>
      <c r="O81"/>
      <c r="P81"/>
      <c r="Q81"/>
    </row>
    <row r="82" spans="1:17" s="10" customFormat="1" x14ac:dyDescent="0.25">
      <c r="A82" s="19">
        <v>1</v>
      </c>
      <c r="B82" s="19">
        <v>101</v>
      </c>
      <c r="C82" s="8">
        <v>1</v>
      </c>
      <c r="D82" s="9" t="s">
        <v>32</v>
      </c>
      <c r="E82" s="9">
        <v>387</v>
      </c>
      <c r="F82" s="9">
        <v>35</v>
      </c>
      <c r="G82" s="19">
        <f>E82+F82</f>
        <v>422</v>
      </c>
      <c r="H82" s="33">
        <f t="shared" ref="H82:H109" si="18">G82*1.1</f>
        <v>464.20000000000005</v>
      </c>
      <c r="I82" s="53">
        <v>4300</v>
      </c>
      <c r="J82" s="54">
        <f>G82*I82</f>
        <v>1814600</v>
      </c>
      <c r="K82" s="54">
        <f t="shared" ref="K82" si="19">J82*0.95</f>
        <v>1723870</v>
      </c>
      <c r="L82" s="54">
        <f t="shared" ref="L82" si="20">J82*0.8</f>
        <v>1451680</v>
      </c>
      <c r="M82" s="55">
        <f t="shared" ref="M82" si="21">MROUND((J82*0.025/12),500)</f>
        <v>4000</v>
      </c>
      <c r="O82"/>
      <c r="P82"/>
      <c r="Q82"/>
    </row>
    <row r="83" spans="1:17" s="10" customFormat="1" x14ac:dyDescent="0.25">
      <c r="A83" s="19">
        <v>2</v>
      </c>
      <c r="B83" s="19">
        <v>102</v>
      </c>
      <c r="C83" s="8">
        <v>1</v>
      </c>
      <c r="D83" s="9" t="s">
        <v>6</v>
      </c>
      <c r="E83" s="9">
        <v>516</v>
      </c>
      <c r="F83" s="9">
        <v>98</v>
      </c>
      <c r="G83" s="19">
        <f t="shared" ref="G83:G109" si="22">E83+F83</f>
        <v>614</v>
      </c>
      <c r="H83" s="33">
        <f t="shared" si="18"/>
        <v>675.40000000000009</v>
      </c>
      <c r="I83" s="53">
        <v>4300</v>
      </c>
      <c r="J83" s="54">
        <f t="shared" ref="J83:J109" si="23">G83*I83</f>
        <v>2640200</v>
      </c>
      <c r="K83" s="54">
        <f t="shared" ref="K83:K109" si="24">J83*0.95</f>
        <v>2508190</v>
      </c>
      <c r="L83" s="54">
        <f t="shared" ref="L83:L109" si="25">J83*0.8</f>
        <v>2112160</v>
      </c>
      <c r="M83" s="55">
        <f t="shared" ref="M83:M109" si="26">MROUND((J83*0.025/12),500)</f>
        <v>5500</v>
      </c>
      <c r="O83"/>
      <c r="P83"/>
      <c r="Q83"/>
    </row>
    <row r="84" spans="1:17" s="10" customFormat="1" x14ac:dyDescent="0.25">
      <c r="A84" s="19">
        <v>3</v>
      </c>
      <c r="B84" s="19">
        <v>103</v>
      </c>
      <c r="C84" s="8">
        <v>1</v>
      </c>
      <c r="D84" s="9" t="s">
        <v>6</v>
      </c>
      <c r="E84" s="9">
        <v>488</v>
      </c>
      <c r="F84" s="9">
        <v>126</v>
      </c>
      <c r="G84" s="19">
        <f t="shared" si="22"/>
        <v>614</v>
      </c>
      <c r="H84" s="33">
        <f t="shared" si="18"/>
        <v>675.40000000000009</v>
      </c>
      <c r="I84" s="53">
        <v>4300</v>
      </c>
      <c r="J84" s="54">
        <f t="shared" si="23"/>
        <v>2640200</v>
      </c>
      <c r="K84" s="54">
        <f t="shared" si="24"/>
        <v>2508190</v>
      </c>
      <c r="L84" s="54">
        <f t="shared" si="25"/>
        <v>2112160</v>
      </c>
      <c r="M84" s="55">
        <f t="shared" si="26"/>
        <v>5500</v>
      </c>
      <c r="O84"/>
      <c r="P84"/>
      <c r="Q84"/>
    </row>
    <row r="85" spans="1:17" s="10" customFormat="1" x14ac:dyDescent="0.25">
      <c r="A85" s="19">
        <v>4</v>
      </c>
      <c r="B85" s="19">
        <v>104</v>
      </c>
      <c r="C85" s="8">
        <v>1</v>
      </c>
      <c r="D85" s="9" t="s">
        <v>32</v>
      </c>
      <c r="E85" s="9">
        <v>356</v>
      </c>
      <c r="F85" s="9">
        <v>66</v>
      </c>
      <c r="G85" s="19">
        <f t="shared" si="22"/>
        <v>422</v>
      </c>
      <c r="H85" s="33">
        <f t="shared" si="18"/>
        <v>464.20000000000005</v>
      </c>
      <c r="I85" s="53">
        <v>4300</v>
      </c>
      <c r="J85" s="54">
        <f t="shared" si="23"/>
        <v>1814600</v>
      </c>
      <c r="K85" s="54">
        <f t="shared" si="24"/>
        <v>1723870</v>
      </c>
      <c r="L85" s="54">
        <f t="shared" si="25"/>
        <v>1451680</v>
      </c>
      <c r="M85" s="55">
        <f t="shared" si="26"/>
        <v>4000</v>
      </c>
      <c r="O85"/>
      <c r="P85"/>
      <c r="Q85"/>
    </row>
    <row r="86" spans="1:17" s="10" customFormat="1" x14ac:dyDescent="0.25">
      <c r="A86" s="19">
        <v>5</v>
      </c>
      <c r="B86" s="19">
        <v>201</v>
      </c>
      <c r="C86" s="8">
        <v>2</v>
      </c>
      <c r="D86" s="9" t="s">
        <v>32</v>
      </c>
      <c r="E86" s="9">
        <v>387</v>
      </c>
      <c r="F86" s="9">
        <v>35</v>
      </c>
      <c r="G86" s="19">
        <f t="shared" si="22"/>
        <v>422</v>
      </c>
      <c r="H86" s="33">
        <f t="shared" si="18"/>
        <v>464.20000000000005</v>
      </c>
      <c r="I86" s="53">
        <v>4300</v>
      </c>
      <c r="J86" s="54">
        <f t="shared" si="23"/>
        <v>1814600</v>
      </c>
      <c r="K86" s="54">
        <f t="shared" si="24"/>
        <v>1723870</v>
      </c>
      <c r="L86" s="54">
        <f t="shared" si="25"/>
        <v>1451680</v>
      </c>
      <c r="M86" s="55">
        <f t="shared" si="26"/>
        <v>4000</v>
      </c>
      <c r="O86"/>
      <c r="P86"/>
      <c r="Q86"/>
    </row>
    <row r="87" spans="1:17" s="10" customFormat="1" x14ac:dyDescent="0.25">
      <c r="A87" s="19">
        <v>6</v>
      </c>
      <c r="B87" s="19">
        <v>202</v>
      </c>
      <c r="C87" s="8">
        <v>2</v>
      </c>
      <c r="D87" s="9" t="s">
        <v>6</v>
      </c>
      <c r="E87" s="9">
        <v>516</v>
      </c>
      <c r="F87" s="9">
        <v>98</v>
      </c>
      <c r="G87" s="19">
        <f t="shared" si="22"/>
        <v>614</v>
      </c>
      <c r="H87" s="33">
        <f t="shared" si="18"/>
        <v>675.40000000000009</v>
      </c>
      <c r="I87" s="53">
        <v>4300</v>
      </c>
      <c r="J87" s="54">
        <f t="shared" si="23"/>
        <v>2640200</v>
      </c>
      <c r="K87" s="54">
        <f t="shared" si="24"/>
        <v>2508190</v>
      </c>
      <c r="L87" s="54">
        <f t="shared" si="25"/>
        <v>2112160</v>
      </c>
      <c r="M87" s="55">
        <f t="shared" si="26"/>
        <v>5500</v>
      </c>
      <c r="O87"/>
      <c r="P87"/>
      <c r="Q87"/>
    </row>
    <row r="88" spans="1:17" s="10" customFormat="1" x14ac:dyDescent="0.25">
      <c r="A88" s="19">
        <v>7</v>
      </c>
      <c r="B88" s="19">
        <v>203</v>
      </c>
      <c r="C88" s="8">
        <v>2</v>
      </c>
      <c r="D88" s="9" t="s">
        <v>6</v>
      </c>
      <c r="E88" s="9">
        <v>488</v>
      </c>
      <c r="F88" s="9">
        <v>126</v>
      </c>
      <c r="G88" s="19">
        <f t="shared" si="22"/>
        <v>614</v>
      </c>
      <c r="H88" s="33">
        <f t="shared" si="18"/>
        <v>675.40000000000009</v>
      </c>
      <c r="I88" s="53">
        <v>4300</v>
      </c>
      <c r="J88" s="54">
        <f t="shared" si="23"/>
        <v>2640200</v>
      </c>
      <c r="K88" s="54">
        <f t="shared" si="24"/>
        <v>2508190</v>
      </c>
      <c r="L88" s="54">
        <f t="shared" si="25"/>
        <v>2112160</v>
      </c>
      <c r="M88" s="55">
        <f t="shared" si="26"/>
        <v>5500</v>
      </c>
      <c r="O88"/>
      <c r="P88"/>
      <c r="Q88"/>
    </row>
    <row r="89" spans="1:17" s="10" customFormat="1" x14ac:dyDescent="0.25">
      <c r="A89" s="19">
        <v>8</v>
      </c>
      <c r="B89" s="19">
        <v>204</v>
      </c>
      <c r="C89" s="8">
        <v>2</v>
      </c>
      <c r="D89" s="9" t="s">
        <v>32</v>
      </c>
      <c r="E89" s="9">
        <v>356</v>
      </c>
      <c r="F89" s="9">
        <v>66</v>
      </c>
      <c r="G89" s="19">
        <f t="shared" si="22"/>
        <v>422</v>
      </c>
      <c r="H89" s="33">
        <f t="shared" si="18"/>
        <v>464.20000000000005</v>
      </c>
      <c r="I89" s="53">
        <v>4300</v>
      </c>
      <c r="J89" s="54">
        <f t="shared" si="23"/>
        <v>1814600</v>
      </c>
      <c r="K89" s="54">
        <f t="shared" si="24"/>
        <v>1723870</v>
      </c>
      <c r="L89" s="54">
        <f t="shared" si="25"/>
        <v>1451680</v>
      </c>
      <c r="M89" s="55">
        <f t="shared" si="26"/>
        <v>4000</v>
      </c>
      <c r="O89"/>
      <c r="P89"/>
      <c r="Q89"/>
    </row>
    <row r="90" spans="1:17" s="10" customFormat="1" x14ac:dyDescent="0.25">
      <c r="A90" s="19">
        <v>9</v>
      </c>
      <c r="B90" s="19">
        <v>301</v>
      </c>
      <c r="C90" s="8">
        <v>3</v>
      </c>
      <c r="D90" s="9" t="s">
        <v>32</v>
      </c>
      <c r="E90" s="9">
        <v>387</v>
      </c>
      <c r="F90" s="9">
        <v>35</v>
      </c>
      <c r="G90" s="19">
        <f t="shared" si="22"/>
        <v>422</v>
      </c>
      <c r="H90" s="33">
        <f t="shared" si="18"/>
        <v>464.20000000000005</v>
      </c>
      <c r="I90" s="53">
        <v>4300</v>
      </c>
      <c r="J90" s="54">
        <f t="shared" si="23"/>
        <v>1814600</v>
      </c>
      <c r="K90" s="54">
        <f t="shared" si="24"/>
        <v>1723870</v>
      </c>
      <c r="L90" s="54">
        <f t="shared" si="25"/>
        <v>1451680</v>
      </c>
      <c r="M90" s="55">
        <f t="shared" si="26"/>
        <v>4000</v>
      </c>
      <c r="O90"/>
      <c r="P90"/>
      <c r="Q90"/>
    </row>
    <row r="91" spans="1:17" s="10" customFormat="1" x14ac:dyDescent="0.25">
      <c r="A91" s="19">
        <v>10</v>
      </c>
      <c r="B91" s="19">
        <v>302</v>
      </c>
      <c r="C91" s="8">
        <v>3</v>
      </c>
      <c r="D91" s="9" t="s">
        <v>6</v>
      </c>
      <c r="E91" s="9">
        <v>516</v>
      </c>
      <c r="F91" s="9">
        <v>98</v>
      </c>
      <c r="G91" s="19">
        <f t="shared" si="22"/>
        <v>614</v>
      </c>
      <c r="H91" s="33">
        <f t="shared" si="18"/>
        <v>675.40000000000009</v>
      </c>
      <c r="I91" s="53">
        <v>4300</v>
      </c>
      <c r="J91" s="54">
        <f t="shared" si="23"/>
        <v>2640200</v>
      </c>
      <c r="K91" s="54">
        <f t="shared" si="24"/>
        <v>2508190</v>
      </c>
      <c r="L91" s="54">
        <f t="shared" si="25"/>
        <v>2112160</v>
      </c>
      <c r="M91" s="55">
        <f t="shared" si="26"/>
        <v>5500</v>
      </c>
      <c r="O91"/>
      <c r="P91"/>
      <c r="Q91"/>
    </row>
    <row r="92" spans="1:17" s="10" customFormat="1" x14ac:dyDescent="0.25">
      <c r="A92" s="19">
        <v>11</v>
      </c>
      <c r="B92" s="19">
        <v>303</v>
      </c>
      <c r="C92" s="8">
        <v>3</v>
      </c>
      <c r="D92" s="9" t="s">
        <v>6</v>
      </c>
      <c r="E92" s="9">
        <v>488</v>
      </c>
      <c r="F92" s="9">
        <v>126</v>
      </c>
      <c r="G92" s="19">
        <f t="shared" si="22"/>
        <v>614</v>
      </c>
      <c r="H92" s="33">
        <f t="shared" si="18"/>
        <v>675.40000000000009</v>
      </c>
      <c r="I92" s="53">
        <v>4300</v>
      </c>
      <c r="J92" s="54">
        <f t="shared" si="23"/>
        <v>2640200</v>
      </c>
      <c r="K92" s="54">
        <f t="shared" si="24"/>
        <v>2508190</v>
      </c>
      <c r="L92" s="54">
        <f t="shared" si="25"/>
        <v>2112160</v>
      </c>
      <c r="M92" s="55">
        <f t="shared" si="26"/>
        <v>5500</v>
      </c>
      <c r="O92"/>
      <c r="P92"/>
      <c r="Q92"/>
    </row>
    <row r="93" spans="1:17" s="10" customFormat="1" x14ac:dyDescent="0.25">
      <c r="A93" s="19">
        <v>12</v>
      </c>
      <c r="B93" s="19">
        <v>304</v>
      </c>
      <c r="C93" s="8">
        <v>3</v>
      </c>
      <c r="D93" s="9" t="s">
        <v>32</v>
      </c>
      <c r="E93" s="9">
        <v>356</v>
      </c>
      <c r="F93" s="9">
        <v>66</v>
      </c>
      <c r="G93" s="19">
        <f t="shared" si="22"/>
        <v>422</v>
      </c>
      <c r="H93" s="33">
        <f t="shared" si="18"/>
        <v>464.20000000000005</v>
      </c>
      <c r="I93" s="53">
        <v>4300</v>
      </c>
      <c r="J93" s="54">
        <f t="shared" si="23"/>
        <v>1814600</v>
      </c>
      <c r="K93" s="54">
        <f t="shared" si="24"/>
        <v>1723870</v>
      </c>
      <c r="L93" s="54">
        <f t="shared" si="25"/>
        <v>1451680</v>
      </c>
      <c r="M93" s="55">
        <f t="shared" si="26"/>
        <v>4000</v>
      </c>
      <c r="O93"/>
      <c r="P93"/>
      <c r="Q93"/>
    </row>
    <row r="94" spans="1:17" s="10" customFormat="1" x14ac:dyDescent="0.25">
      <c r="A94" s="19">
        <v>13</v>
      </c>
      <c r="B94" s="19">
        <v>401</v>
      </c>
      <c r="C94" s="8">
        <v>4</v>
      </c>
      <c r="D94" s="9" t="s">
        <v>32</v>
      </c>
      <c r="E94" s="9">
        <v>387</v>
      </c>
      <c r="F94" s="9">
        <v>35</v>
      </c>
      <c r="G94" s="19">
        <f t="shared" si="22"/>
        <v>422</v>
      </c>
      <c r="H94" s="33">
        <f t="shared" si="18"/>
        <v>464.20000000000005</v>
      </c>
      <c r="I94" s="53">
        <v>4300</v>
      </c>
      <c r="J94" s="54">
        <f t="shared" si="23"/>
        <v>1814600</v>
      </c>
      <c r="K94" s="54">
        <f t="shared" si="24"/>
        <v>1723870</v>
      </c>
      <c r="L94" s="54">
        <f t="shared" si="25"/>
        <v>1451680</v>
      </c>
      <c r="M94" s="55">
        <f t="shared" si="26"/>
        <v>4000</v>
      </c>
      <c r="O94"/>
      <c r="P94"/>
      <c r="Q94"/>
    </row>
    <row r="95" spans="1:17" s="10" customFormat="1" x14ac:dyDescent="0.25">
      <c r="A95" s="19">
        <v>14</v>
      </c>
      <c r="B95" s="19">
        <v>402</v>
      </c>
      <c r="C95" s="8">
        <v>4</v>
      </c>
      <c r="D95" s="9" t="s">
        <v>6</v>
      </c>
      <c r="E95" s="9">
        <v>516</v>
      </c>
      <c r="F95" s="9">
        <v>98</v>
      </c>
      <c r="G95" s="19">
        <f t="shared" si="22"/>
        <v>614</v>
      </c>
      <c r="H95" s="33">
        <f t="shared" si="18"/>
        <v>675.40000000000009</v>
      </c>
      <c r="I95" s="53">
        <v>4300</v>
      </c>
      <c r="J95" s="54">
        <f t="shared" si="23"/>
        <v>2640200</v>
      </c>
      <c r="K95" s="54">
        <f t="shared" si="24"/>
        <v>2508190</v>
      </c>
      <c r="L95" s="54">
        <f t="shared" si="25"/>
        <v>2112160</v>
      </c>
      <c r="M95" s="55">
        <f t="shared" si="26"/>
        <v>5500</v>
      </c>
      <c r="O95"/>
      <c r="P95"/>
      <c r="Q95"/>
    </row>
    <row r="96" spans="1:17" s="10" customFormat="1" x14ac:dyDescent="0.25">
      <c r="A96" s="19">
        <v>15</v>
      </c>
      <c r="B96" s="19">
        <v>403</v>
      </c>
      <c r="C96" s="8">
        <v>4</v>
      </c>
      <c r="D96" s="9" t="s">
        <v>6</v>
      </c>
      <c r="E96" s="9">
        <v>488</v>
      </c>
      <c r="F96" s="9">
        <v>126</v>
      </c>
      <c r="G96" s="19">
        <f t="shared" si="22"/>
        <v>614</v>
      </c>
      <c r="H96" s="33">
        <f t="shared" si="18"/>
        <v>675.40000000000009</v>
      </c>
      <c r="I96" s="53">
        <v>4300</v>
      </c>
      <c r="J96" s="54">
        <f t="shared" si="23"/>
        <v>2640200</v>
      </c>
      <c r="K96" s="54">
        <f t="shared" si="24"/>
        <v>2508190</v>
      </c>
      <c r="L96" s="54">
        <f t="shared" si="25"/>
        <v>2112160</v>
      </c>
      <c r="M96" s="55">
        <f t="shared" si="26"/>
        <v>5500</v>
      </c>
      <c r="O96"/>
      <c r="P96"/>
      <c r="Q96"/>
    </row>
    <row r="97" spans="1:17" s="10" customFormat="1" x14ac:dyDescent="0.25">
      <c r="A97" s="19">
        <v>16</v>
      </c>
      <c r="B97" s="19">
        <v>404</v>
      </c>
      <c r="C97" s="8">
        <v>4</v>
      </c>
      <c r="D97" s="9" t="s">
        <v>32</v>
      </c>
      <c r="E97" s="9">
        <v>356</v>
      </c>
      <c r="F97" s="9">
        <v>66</v>
      </c>
      <c r="G97" s="19">
        <f t="shared" si="22"/>
        <v>422</v>
      </c>
      <c r="H97" s="33">
        <f t="shared" si="18"/>
        <v>464.20000000000005</v>
      </c>
      <c r="I97" s="53">
        <v>4300</v>
      </c>
      <c r="J97" s="54">
        <f t="shared" si="23"/>
        <v>1814600</v>
      </c>
      <c r="K97" s="54">
        <f t="shared" si="24"/>
        <v>1723870</v>
      </c>
      <c r="L97" s="54">
        <f t="shared" si="25"/>
        <v>1451680</v>
      </c>
      <c r="M97" s="55">
        <f t="shared" si="26"/>
        <v>4000</v>
      </c>
      <c r="O97"/>
      <c r="P97"/>
      <c r="Q97"/>
    </row>
    <row r="98" spans="1:17" s="10" customFormat="1" x14ac:dyDescent="0.25">
      <c r="A98" s="19">
        <v>17</v>
      </c>
      <c r="B98" s="19">
        <v>501</v>
      </c>
      <c r="C98" s="8">
        <v>5</v>
      </c>
      <c r="D98" s="9" t="s">
        <v>32</v>
      </c>
      <c r="E98" s="9">
        <v>387</v>
      </c>
      <c r="F98" s="9">
        <v>35</v>
      </c>
      <c r="G98" s="19">
        <f t="shared" si="22"/>
        <v>422</v>
      </c>
      <c r="H98" s="33">
        <f t="shared" si="18"/>
        <v>464.20000000000005</v>
      </c>
      <c r="I98" s="53">
        <v>4300</v>
      </c>
      <c r="J98" s="54">
        <f t="shared" si="23"/>
        <v>1814600</v>
      </c>
      <c r="K98" s="54">
        <f t="shared" si="24"/>
        <v>1723870</v>
      </c>
      <c r="L98" s="54">
        <f t="shared" si="25"/>
        <v>1451680</v>
      </c>
      <c r="M98" s="55">
        <f t="shared" si="26"/>
        <v>4000</v>
      </c>
      <c r="O98"/>
      <c r="P98"/>
      <c r="Q98"/>
    </row>
    <row r="99" spans="1:17" s="10" customFormat="1" x14ac:dyDescent="0.25">
      <c r="A99" s="19">
        <v>18</v>
      </c>
      <c r="B99" s="19">
        <v>502</v>
      </c>
      <c r="C99" s="8">
        <v>5</v>
      </c>
      <c r="D99" s="9" t="s">
        <v>6</v>
      </c>
      <c r="E99" s="9">
        <v>516</v>
      </c>
      <c r="F99" s="9">
        <v>98</v>
      </c>
      <c r="G99" s="19">
        <f t="shared" si="22"/>
        <v>614</v>
      </c>
      <c r="H99" s="33">
        <f t="shared" si="18"/>
        <v>675.40000000000009</v>
      </c>
      <c r="I99" s="53">
        <v>4300</v>
      </c>
      <c r="J99" s="54">
        <f t="shared" si="23"/>
        <v>2640200</v>
      </c>
      <c r="K99" s="54">
        <f t="shared" si="24"/>
        <v>2508190</v>
      </c>
      <c r="L99" s="54">
        <f t="shared" si="25"/>
        <v>2112160</v>
      </c>
      <c r="M99" s="55">
        <f t="shared" si="26"/>
        <v>5500</v>
      </c>
      <c r="O99"/>
      <c r="P99"/>
      <c r="Q99"/>
    </row>
    <row r="100" spans="1:17" s="10" customFormat="1" x14ac:dyDescent="0.25">
      <c r="A100" s="19">
        <v>19</v>
      </c>
      <c r="B100" s="19">
        <v>503</v>
      </c>
      <c r="C100" s="8">
        <v>5</v>
      </c>
      <c r="D100" s="9" t="s">
        <v>6</v>
      </c>
      <c r="E100" s="9">
        <v>488</v>
      </c>
      <c r="F100" s="9">
        <v>126</v>
      </c>
      <c r="G100" s="19">
        <f t="shared" si="22"/>
        <v>614</v>
      </c>
      <c r="H100" s="33">
        <f t="shared" si="18"/>
        <v>675.40000000000009</v>
      </c>
      <c r="I100" s="53">
        <v>4300</v>
      </c>
      <c r="J100" s="54">
        <f t="shared" si="23"/>
        <v>2640200</v>
      </c>
      <c r="K100" s="54">
        <f t="shared" si="24"/>
        <v>2508190</v>
      </c>
      <c r="L100" s="54">
        <f t="shared" si="25"/>
        <v>2112160</v>
      </c>
      <c r="M100" s="55">
        <f t="shared" si="26"/>
        <v>5500</v>
      </c>
      <c r="O100"/>
      <c r="P100"/>
      <c r="Q100"/>
    </row>
    <row r="101" spans="1:17" s="10" customFormat="1" x14ac:dyDescent="0.25">
      <c r="A101" s="19">
        <v>20</v>
      </c>
      <c r="B101" s="19">
        <v>504</v>
      </c>
      <c r="C101" s="8">
        <v>5</v>
      </c>
      <c r="D101" s="9" t="s">
        <v>32</v>
      </c>
      <c r="E101" s="9">
        <v>356</v>
      </c>
      <c r="F101" s="9">
        <v>66</v>
      </c>
      <c r="G101" s="19">
        <f t="shared" si="22"/>
        <v>422</v>
      </c>
      <c r="H101" s="33">
        <f t="shared" si="18"/>
        <v>464.20000000000005</v>
      </c>
      <c r="I101" s="53">
        <v>4300</v>
      </c>
      <c r="J101" s="54">
        <f t="shared" si="23"/>
        <v>1814600</v>
      </c>
      <c r="K101" s="54">
        <f t="shared" si="24"/>
        <v>1723870</v>
      </c>
      <c r="L101" s="54">
        <f t="shared" si="25"/>
        <v>1451680</v>
      </c>
      <c r="M101" s="55">
        <f t="shared" si="26"/>
        <v>4000</v>
      </c>
      <c r="O101"/>
      <c r="P101"/>
      <c r="Q101"/>
    </row>
    <row r="102" spans="1:17" s="10" customFormat="1" x14ac:dyDescent="0.25">
      <c r="A102" s="19">
        <v>21</v>
      </c>
      <c r="B102" s="19">
        <v>601</v>
      </c>
      <c r="C102" s="8">
        <v>6</v>
      </c>
      <c r="D102" s="9" t="s">
        <v>32</v>
      </c>
      <c r="E102" s="9">
        <v>387</v>
      </c>
      <c r="F102" s="9">
        <v>35</v>
      </c>
      <c r="G102" s="19">
        <f t="shared" si="22"/>
        <v>422</v>
      </c>
      <c r="H102" s="33">
        <f t="shared" si="18"/>
        <v>464.20000000000005</v>
      </c>
      <c r="I102" s="53">
        <v>4300</v>
      </c>
      <c r="J102" s="54">
        <f t="shared" si="23"/>
        <v>1814600</v>
      </c>
      <c r="K102" s="54">
        <f t="shared" si="24"/>
        <v>1723870</v>
      </c>
      <c r="L102" s="54">
        <f t="shared" si="25"/>
        <v>1451680</v>
      </c>
      <c r="M102" s="55">
        <f t="shared" si="26"/>
        <v>4000</v>
      </c>
      <c r="O102"/>
      <c r="P102"/>
      <c r="Q102"/>
    </row>
    <row r="103" spans="1:17" s="10" customFormat="1" x14ac:dyDescent="0.25">
      <c r="A103" s="19">
        <v>22</v>
      </c>
      <c r="B103" s="19">
        <v>602</v>
      </c>
      <c r="C103" s="8">
        <v>6</v>
      </c>
      <c r="D103" s="9" t="s">
        <v>6</v>
      </c>
      <c r="E103" s="9">
        <v>516</v>
      </c>
      <c r="F103" s="9">
        <v>98</v>
      </c>
      <c r="G103" s="19">
        <f t="shared" si="22"/>
        <v>614</v>
      </c>
      <c r="H103" s="33">
        <f t="shared" si="18"/>
        <v>675.40000000000009</v>
      </c>
      <c r="I103" s="53">
        <v>4300</v>
      </c>
      <c r="J103" s="54">
        <f t="shared" si="23"/>
        <v>2640200</v>
      </c>
      <c r="K103" s="54">
        <f t="shared" si="24"/>
        <v>2508190</v>
      </c>
      <c r="L103" s="54">
        <f t="shared" si="25"/>
        <v>2112160</v>
      </c>
      <c r="M103" s="55">
        <f t="shared" si="26"/>
        <v>5500</v>
      </c>
      <c r="O103"/>
      <c r="P103"/>
      <c r="Q103"/>
    </row>
    <row r="104" spans="1:17" s="10" customFormat="1" x14ac:dyDescent="0.25">
      <c r="A104" s="19">
        <v>23</v>
      </c>
      <c r="B104" s="19">
        <v>603</v>
      </c>
      <c r="C104" s="8">
        <v>6</v>
      </c>
      <c r="D104" s="9" t="s">
        <v>6</v>
      </c>
      <c r="E104" s="9">
        <v>488</v>
      </c>
      <c r="F104" s="9">
        <v>126</v>
      </c>
      <c r="G104" s="19">
        <f t="shared" si="22"/>
        <v>614</v>
      </c>
      <c r="H104" s="33">
        <f t="shared" si="18"/>
        <v>675.40000000000009</v>
      </c>
      <c r="I104" s="53">
        <v>4300</v>
      </c>
      <c r="J104" s="54">
        <f t="shared" si="23"/>
        <v>2640200</v>
      </c>
      <c r="K104" s="54">
        <f t="shared" si="24"/>
        <v>2508190</v>
      </c>
      <c r="L104" s="54">
        <f t="shared" si="25"/>
        <v>2112160</v>
      </c>
      <c r="M104" s="55">
        <f t="shared" si="26"/>
        <v>5500</v>
      </c>
      <c r="O104"/>
      <c r="P104"/>
      <c r="Q104"/>
    </row>
    <row r="105" spans="1:17" s="10" customFormat="1" x14ac:dyDescent="0.25">
      <c r="A105" s="19">
        <v>24</v>
      </c>
      <c r="B105" s="19">
        <v>604</v>
      </c>
      <c r="C105" s="8">
        <v>6</v>
      </c>
      <c r="D105" s="9" t="s">
        <v>32</v>
      </c>
      <c r="E105" s="9">
        <v>356</v>
      </c>
      <c r="F105" s="9">
        <v>66</v>
      </c>
      <c r="G105" s="19">
        <f t="shared" si="22"/>
        <v>422</v>
      </c>
      <c r="H105" s="33">
        <f t="shared" si="18"/>
        <v>464.20000000000005</v>
      </c>
      <c r="I105" s="53">
        <v>4300</v>
      </c>
      <c r="J105" s="54">
        <f t="shared" si="23"/>
        <v>1814600</v>
      </c>
      <c r="K105" s="54">
        <f t="shared" si="24"/>
        <v>1723870</v>
      </c>
      <c r="L105" s="54">
        <f t="shared" si="25"/>
        <v>1451680</v>
      </c>
      <c r="M105" s="55">
        <f t="shared" si="26"/>
        <v>4000</v>
      </c>
      <c r="O105"/>
      <c r="P105"/>
      <c r="Q105"/>
    </row>
    <row r="106" spans="1:17" s="10" customFormat="1" x14ac:dyDescent="0.25">
      <c r="A106" s="19">
        <v>25</v>
      </c>
      <c r="B106" s="19">
        <v>701</v>
      </c>
      <c r="C106" s="8">
        <v>7</v>
      </c>
      <c r="D106" s="9" t="s">
        <v>32</v>
      </c>
      <c r="E106" s="9">
        <v>387</v>
      </c>
      <c r="F106" s="9">
        <v>35</v>
      </c>
      <c r="G106" s="19">
        <f t="shared" si="22"/>
        <v>422</v>
      </c>
      <c r="H106" s="33">
        <f t="shared" si="18"/>
        <v>464.20000000000005</v>
      </c>
      <c r="I106" s="53">
        <v>4300</v>
      </c>
      <c r="J106" s="54">
        <f t="shared" si="23"/>
        <v>1814600</v>
      </c>
      <c r="K106" s="54">
        <f t="shared" si="24"/>
        <v>1723870</v>
      </c>
      <c r="L106" s="54">
        <f t="shared" si="25"/>
        <v>1451680</v>
      </c>
      <c r="M106" s="55">
        <f t="shared" si="26"/>
        <v>4000</v>
      </c>
      <c r="O106"/>
      <c r="P106"/>
      <c r="Q106"/>
    </row>
    <row r="107" spans="1:17" s="10" customFormat="1" x14ac:dyDescent="0.25">
      <c r="A107" s="19">
        <v>26</v>
      </c>
      <c r="B107" s="19">
        <v>702</v>
      </c>
      <c r="C107" s="8">
        <v>7</v>
      </c>
      <c r="D107" s="9" t="s">
        <v>6</v>
      </c>
      <c r="E107" s="9">
        <v>516</v>
      </c>
      <c r="F107" s="9">
        <v>98</v>
      </c>
      <c r="G107" s="19">
        <f t="shared" si="22"/>
        <v>614</v>
      </c>
      <c r="H107" s="33">
        <f t="shared" si="18"/>
        <v>675.40000000000009</v>
      </c>
      <c r="I107" s="53">
        <v>4300</v>
      </c>
      <c r="J107" s="54">
        <f t="shared" si="23"/>
        <v>2640200</v>
      </c>
      <c r="K107" s="54">
        <f t="shared" si="24"/>
        <v>2508190</v>
      </c>
      <c r="L107" s="54">
        <f t="shared" si="25"/>
        <v>2112160</v>
      </c>
      <c r="M107" s="55">
        <f t="shared" si="26"/>
        <v>5500</v>
      </c>
      <c r="O107"/>
      <c r="P107"/>
      <c r="Q107"/>
    </row>
    <row r="108" spans="1:17" s="10" customFormat="1" x14ac:dyDescent="0.25">
      <c r="A108" s="19">
        <v>27</v>
      </c>
      <c r="B108" s="19">
        <v>703</v>
      </c>
      <c r="C108" s="8">
        <v>7</v>
      </c>
      <c r="D108" s="9" t="s">
        <v>6</v>
      </c>
      <c r="E108" s="9">
        <v>488</v>
      </c>
      <c r="F108" s="9">
        <v>126</v>
      </c>
      <c r="G108" s="19">
        <f t="shared" si="22"/>
        <v>614</v>
      </c>
      <c r="H108" s="33">
        <f t="shared" si="18"/>
        <v>675.40000000000009</v>
      </c>
      <c r="I108" s="53">
        <v>4300</v>
      </c>
      <c r="J108" s="54">
        <f t="shared" si="23"/>
        <v>2640200</v>
      </c>
      <c r="K108" s="54">
        <f t="shared" si="24"/>
        <v>2508190</v>
      </c>
      <c r="L108" s="54">
        <f t="shared" si="25"/>
        <v>2112160</v>
      </c>
      <c r="M108" s="55">
        <f t="shared" si="26"/>
        <v>5500</v>
      </c>
      <c r="O108"/>
      <c r="P108"/>
      <c r="Q108"/>
    </row>
    <row r="109" spans="1:17" s="10" customFormat="1" x14ac:dyDescent="0.25">
      <c r="A109" s="19">
        <v>28</v>
      </c>
      <c r="B109" s="19">
        <v>704</v>
      </c>
      <c r="C109" s="8">
        <v>7</v>
      </c>
      <c r="D109" s="9" t="s">
        <v>32</v>
      </c>
      <c r="E109" s="9">
        <v>356</v>
      </c>
      <c r="F109" s="9">
        <v>66</v>
      </c>
      <c r="G109" s="19">
        <f t="shared" si="22"/>
        <v>422</v>
      </c>
      <c r="H109" s="33">
        <f t="shared" si="18"/>
        <v>464.20000000000005</v>
      </c>
      <c r="I109" s="53">
        <v>4300</v>
      </c>
      <c r="J109" s="54">
        <f t="shared" si="23"/>
        <v>1814600</v>
      </c>
      <c r="K109" s="54">
        <f t="shared" si="24"/>
        <v>1723870</v>
      </c>
      <c r="L109" s="54">
        <f t="shared" si="25"/>
        <v>1451680</v>
      </c>
      <c r="M109" s="55">
        <f t="shared" si="26"/>
        <v>4000</v>
      </c>
      <c r="O109"/>
      <c r="P109"/>
      <c r="Q109"/>
    </row>
    <row r="110" spans="1:17" s="10" customFormat="1" ht="16.5" x14ac:dyDescent="0.3">
      <c r="A110" s="47" t="s">
        <v>2</v>
      </c>
      <c r="B110" s="48"/>
      <c r="C110" s="48"/>
      <c r="D110" s="49"/>
      <c r="E110" s="11">
        <f t="shared" ref="E110:H110" si="27">SUM(E82:E109)</f>
        <v>12229</v>
      </c>
      <c r="F110" s="11">
        <f t="shared" si="27"/>
        <v>2275</v>
      </c>
      <c r="G110" s="37">
        <f t="shared" si="27"/>
        <v>14504</v>
      </c>
      <c r="H110" s="11">
        <f t="shared" si="27"/>
        <v>15954.400000000001</v>
      </c>
      <c r="I110" s="56"/>
      <c r="J110" s="57">
        <f>SUM(J82:J109)</f>
        <v>62367200</v>
      </c>
      <c r="K110" s="57">
        <f>SUM(K82:K109)</f>
        <v>59248840</v>
      </c>
      <c r="L110" s="57">
        <f>SUM(L82:L109)</f>
        <v>49893760</v>
      </c>
      <c r="M110" s="58"/>
      <c r="O110"/>
      <c r="P110"/>
      <c r="Q110"/>
    </row>
    <row r="116" spans="8:8" x14ac:dyDescent="0.25">
      <c r="H116" s="10">
        <f>42+28+28</f>
        <v>98</v>
      </c>
    </row>
  </sheetData>
  <mergeCells count="6">
    <mergeCell ref="A110:D110"/>
    <mergeCell ref="A1:M1"/>
    <mergeCell ref="A45:D45"/>
    <mergeCell ref="A47:M47"/>
    <mergeCell ref="A77:D77"/>
    <mergeCell ref="A80:M8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E2EB9-3DCC-45E0-863B-D447860855C9}">
  <dimension ref="A2:J16"/>
  <sheetViews>
    <sheetView tabSelected="1" zoomScale="145" zoomScaleNormal="145" workbookViewId="0">
      <selection activeCell="J13" sqref="J13:J18"/>
    </sheetView>
  </sheetViews>
  <sheetFormatPr defaultRowHeight="15" x14ac:dyDescent="0.25"/>
  <cols>
    <col min="5" max="5" width="18" customWidth="1"/>
    <col min="6" max="6" width="16.85546875" customWidth="1"/>
    <col min="7" max="7" width="18.7109375" customWidth="1"/>
    <col min="8" max="8" width="20.42578125" customWidth="1"/>
  </cols>
  <sheetData>
    <row r="2" spans="1:10" x14ac:dyDescent="0.25">
      <c r="A2" s="20" t="s">
        <v>20</v>
      </c>
      <c r="B2" s="20" t="s">
        <v>65</v>
      </c>
      <c r="C2" s="20" t="s">
        <v>5</v>
      </c>
      <c r="D2" s="20" t="s">
        <v>19</v>
      </c>
      <c r="E2" s="20" t="s">
        <v>8</v>
      </c>
      <c r="F2" s="20" t="s">
        <v>9</v>
      </c>
      <c r="G2" s="20" t="s">
        <v>10</v>
      </c>
    </row>
    <row r="3" spans="1:10" x14ac:dyDescent="0.25">
      <c r="A3" s="35" t="s">
        <v>12</v>
      </c>
      <c r="B3" s="5" t="s">
        <v>66</v>
      </c>
      <c r="C3" s="39">
        <v>18590</v>
      </c>
      <c r="D3" s="38">
        <v>20449</v>
      </c>
      <c r="E3" s="64">
        <v>79937000</v>
      </c>
      <c r="F3" s="65">
        <v>75940150</v>
      </c>
      <c r="G3" s="65">
        <v>63949600</v>
      </c>
    </row>
    <row r="4" spans="1:10" x14ac:dyDescent="0.25">
      <c r="A4" s="35" t="s">
        <v>13</v>
      </c>
      <c r="B4" s="5" t="s">
        <v>67</v>
      </c>
      <c r="C4" s="39">
        <v>12194</v>
      </c>
      <c r="D4" s="38">
        <v>13413</v>
      </c>
      <c r="E4" s="64">
        <v>52434200</v>
      </c>
      <c r="F4" s="65">
        <v>49812490</v>
      </c>
      <c r="G4" s="65">
        <v>41947360</v>
      </c>
    </row>
    <row r="5" spans="1:10" x14ac:dyDescent="0.25">
      <c r="A5" s="35" t="s">
        <v>59</v>
      </c>
      <c r="B5" s="5" t="s">
        <v>67</v>
      </c>
      <c r="C5" s="39">
        <v>11872</v>
      </c>
      <c r="D5" s="38">
        <v>13059</v>
      </c>
      <c r="E5" s="64">
        <v>51049600</v>
      </c>
      <c r="F5" s="65">
        <v>48497120</v>
      </c>
      <c r="G5" s="65">
        <v>40839680</v>
      </c>
    </row>
    <row r="6" spans="1:10" ht="18" x14ac:dyDescent="0.25">
      <c r="A6" s="35" t="s">
        <v>60</v>
      </c>
      <c r="B6" s="63" t="s">
        <v>68</v>
      </c>
      <c r="C6" s="39">
        <v>14735</v>
      </c>
      <c r="D6" s="38">
        <v>16209</v>
      </c>
      <c r="E6" s="64">
        <v>63360500</v>
      </c>
      <c r="F6" s="65">
        <v>60192475</v>
      </c>
      <c r="G6" s="65">
        <v>50688400</v>
      </c>
    </row>
    <row r="7" spans="1:10" x14ac:dyDescent="0.25">
      <c r="A7" s="35" t="s">
        <v>61</v>
      </c>
      <c r="B7" s="5" t="s">
        <v>66</v>
      </c>
      <c r="C7" s="39">
        <v>18517</v>
      </c>
      <c r="D7" s="38">
        <v>20369</v>
      </c>
      <c r="E7" s="64">
        <v>79623100</v>
      </c>
      <c r="F7" s="65">
        <v>75641945</v>
      </c>
      <c r="G7" s="65">
        <v>63698480</v>
      </c>
    </row>
    <row r="8" spans="1:10" x14ac:dyDescent="0.25">
      <c r="A8" s="35" t="s">
        <v>62</v>
      </c>
      <c r="B8" s="5" t="s">
        <v>69</v>
      </c>
      <c r="C8" s="39">
        <v>18319</v>
      </c>
      <c r="D8" s="38">
        <v>20151</v>
      </c>
      <c r="E8" s="64">
        <v>78771700</v>
      </c>
      <c r="F8" s="65">
        <v>74833115</v>
      </c>
      <c r="G8" s="65">
        <v>63017360</v>
      </c>
    </row>
    <row r="9" spans="1:10" x14ac:dyDescent="0.25">
      <c r="A9" s="35" t="s">
        <v>63</v>
      </c>
      <c r="B9" s="5" t="s">
        <v>67</v>
      </c>
      <c r="C9" s="39">
        <v>11809</v>
      </c>
      <c r="D9" s="38">
        <v>12990</v>
      </c>
      <c r="E9" s="64">
        <v>50778700</v>
      </c>
      <c r="F9" s="65">
        <v>48239765</v>
      </c>
      <c r="G9" s="65">
        <v>40622960</v>
      </c>
    </row>
    <row r="10" spans="1:10" ht="18" x14ac:dyDescent="0.25">
      <c r="A10" s="35" t="s">
        <v>64</v>
      </c>
      <c r="B10" s="63" t="s">
        <v>68</v>
      </c>
      <c r="C10" s="39">
        <v>14504</v>
      </c>
      <c r="D10" s="38">
        <v>15954</v>
      </c>
      <c r="E10" s="64">
        <v>62367200</v>
      </c>
      <c r="F10" s="65">
        <v>59248840</v>
      </c>
      <c r="G10" s="65">
        <v>49893760</v>
      </c>
    </row>
    <row r="11" spans="1:10" ht="16.5" x14ac:dyDescent="0.3">
      <c r="A11" s="20" t="s">
        <v>2</v>
      </c>
      <c r="B11" s="20">
        <f>28+28+28+28+28+42+28+28</f>
        <v>238</v>
      </c>
      <c r="C11" s="36">
        <f t="shared" ref="C11:G11" si="0">SUM(C3:C10)</f>
        <v>120540</v>
      </c>
      <c r="D11" s="36">
        <f t="shared" si="0"/>
        <v>132594</v>
      </c>
      <c r="E11" s="40">
        <f t="shared" si="0"/>
        <v>518322000</v>
      </c>
      <c r="F11" s="41">
        <f t="shared" si="0"/>
        <v>492405900</v>
      </c>
      <c r="G11" s="41">
        <f t="shared" si="0"/>
        <v>414657600</v>
      </c>
    </row>
    <row r="13" spans="1:10" x14ac:dyDescent="0.25">
      <c r="H13" s="3">
        <f>D11*2300</f>
        <v>304966200</v>
      </c>
      <c r="J13" s="38"/>
    </row>
    <row r="14" spans="1:10" x14ac:dyDescent="0.25">
      <c r="H14" s="2"/>
      <c r="J14" s="38"/>
    </row>
    <row r="15" spans="1:10" x14ac:dyDescent="0.25">
      <c r="J15" s="38"/>
    </row>
    <row r="16" spans="1:10" x14ac:dyDescent="0.25">
      <c r="J16" s="1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D121E-92FA-426C-8EFB-1644B79BC301}">
  <dimension ref="A1:L139"/>
  <sheetViews>
    <sheetView topLeftCell="B74" zoomScale="145" zoomScaleNormal="145" workbookViewId="0">
      <selection activeCell="K85" sqref="K85"/>
    </sheetView>
  </sheetViews>
  <sheetFormatPr defaultRowHeight="15" x14ac:dyDescent="0.25"/>
  <sheetData>
    <row r="1" spans="1:12" x14ac:dyDescent="0.25">
      <c r="A1" s="22" t="s">
        <v>22</v>
      </c>
      <c r="B1" s="25"/>
    </row>
    <row r="3" spans="1:12" x14ac:dyDescent="0.25">
      <c r="A3" t="s">
        <v>23</v>
      </c>
      <c r="D3" t="s">
        <v>5</v>
      </c>
      <c r="F3" t="s">
        <v>25</v>
      </c>
      <c r="H3" t="s">
        <v>26</v>
      </c>
      <c r="J3" t="s">
        <v>27</v>
      </c>
      <c r="L3" t="s">
        <v>36</v>
      </c>
    </row>
    <row r="4" spans="1:12" x14ac:dyDescent="0.25">
      <c r="A4" t="s">
        <v>24</v>
      </c>
      <c r="B4">
        <v>1</v>
      </c>
      <c r="C4" t="s">
        <v>6</v>
      </c>
      <c r="D4">
        <v>50.32</v>
      </c>
      <c r="E4" s="1">
        <f>D4*10.764</f>
        <v>541.64447999999993</v>
      </c>
      <c r="F4">
        <v>2.59</v>
      </c>
      <c r="G4" s="1">
        <f t="shared" ref="G4:G7" si="0">F4*10.764</f>
        <v>27.878759999999996</v>
      </c>
      <c r="H4">
        <v>6.6</v>
      </c>
      <c r="I4" s="1">
        <f t="shared" ref="I4:I7" si="1">H4*10.764</f>
        <v>71.042399999999986</v>
      </c>
      <c r="J4">
        <v>0</v>
      </c>
      <c r="K4" s="1">
        <f t="shared" ref="K4:K7" si="2">J4*10.764</f>
        <v>0</v>
      </c>
      <c r="L4" s="1">
        <f>G4+I4+K4</f>
        <v>98.921159999999986</v>
      </c>
    </row>
    <row r="5" spans="1:12" x14ac:dyDescent="0.25">
      <c r="B5">
        <v>2</v>
      </c>
      <c r="C5" t="s">
        <v>6</v>
      </c>
      <c r="D5">
        <v>53.32</v>
      </c>
      <c r="E5" s="1">
        <f t="shared" ref="E5:E7" si="3">D5*10.764</f>
        <v>573.93647999999996</v>
      </c>
      <c r="F5">
        <v>0</v>
      </c>
      <c r="G5" s="1">
        <f t="shared" si="0"/>
        <v>0</v>
      </c>
      <c r="H5">
        <v>10.07</v>
      </c>
      <c r="I5" s="1">
        <f t="shared" si="1"/>
        <v>108.39348</v>
      </c>
      <c r="J5">
        <v>6.9</v>
      </c>
      <c r="K5" s="1">
        <f t="shared" si="2"/>
        <v>74.271599999999992</v>
      </c>
      <c r="L5" s="1">
        <f t="shared" ref="L5:L7" si="4">G5+I5+K5</f>
        <v>182.66507999999999</v>
      </c>
    </row>
    <row r="6" spans="1:12" x14ac:dyDescent="0.25">
      <c r="B6">
        <v>3</v>
      </c>
      <c r="C6" t="s">
        <v>6</v>
      </c>
      <c r="D6">
        <v>46.47</v>
      </c>
      <c r="E6" s="1">
        <f t="shared" si="3"/>
        <v>500.20307999999994</v>
      </c>
      <c r="F6">
        <v>5.74</v>
      </c>
      <c r="G6" s="1">
        <f t="shared" si="0"/>
        <v>61.785359999999997</v>
      </c>
      <c r="H6">
        <v>11.18</v>
      </c>
      <c r="I6" s="1">
        <f t="shared" si="1"/>
        <v>120.34151999999999</v>
      </c>
      <c r="J6">
        <v>0</v>
      </c>
      <c r="K6" s="1">
        <f t="shared" si="2"/>
        <v>0</v>
      </c>
      <c r="L6" s="1">
        <f t="shared" si="4"/>
        <v>182.12687999999997</v>
      </c>
    </row>
    <row r="7" spans="1:12" x14ac:dyDescent="0.25">
      <c r="B7">
        <v>4</v>
      </c>
      <c r="C7" t="s">
        <v>6</v>
      </c>
      <c r="D7">
        <v>45.54</v>
      </c>
      <c r="E7" s="1">
        <f t="shared" si="3"/>
        <v>490.19255999999996</v>
      </c>
      <c r="F7">
        <v>6.27</v>
      </c>
      <c r="G7" s="1">
        <f t="shared" si="0"/>
        <v>67.490279999999984</v>
      </c>
      <c r="H7">
        <v>7.7</v>
      </c>
      <c r="I7" s="1">
        <f t="shared" si="1"/>
        <v>82.882800000000003</v>
      </c>
      <c r="J7">
        <v>0</v>
      </c>
      <c r="K7" s="1">
        <f t="shared" si="2"/>
        <v>0</v>
      </c>
      <c r="L7" s="1">
        <f t="shared" si="4"/>
        <v>150.37307999999999</v>
      </c>
    </row>
    <row r="9" spans="1:12" x14ac:dyDescent="0.25">
      <c r="A9" t="s">
        <v>28</v>
      </c>
      <c r="D9" t="s">
        <v>5</v>
      </c>
      <c r="F9" t="s">
        <v>25</v>
      </c>
      <c r="H9" t="s">
        <v>26</v>
      </c>
      <c r="J9" t="s">
        <v>27</v>
      </c>
    </row>
    <row r="10" spans="1:12" x14ac:dyDescent="0.25">
      <c r="A10" t="s">
        <v>24</v>
      </c>
      <c r="B10">
        <v>1</v>
      </c>
      <c r="C10" t="s">
        <v>6</v>
      </c>
      <c r="D10">
        <v>50.32</v>
      </c>
      <c r="E10" s="1">
        <f>D10*10.764</f>
        <v>541.64447999999993</v>
      </c>
      <c r="F10">
        <v>2.59</v>
      </c>
      <c r="G10" s="1">
        <f t="shared" ref="G10:G13" si="5">F10*10.764</f>
        <v>27.878759999999996</v>
      </c>
      <c r="H10">
        <v>6.6</v>
      </c>
      <c r="I10" s="1">
        <f t="shared" ref="I10:I13" si="6">H10*10.764</f>
        <v>71.042399999999986</v>
      </c>
      <c r="J10">
        <v>0</v>
      </c>
      <c r="K10" s="1">
        <f t="shared" ref="K10:K13" si="7">J10*10.764</f>
        <v>0</v>
      </c>
      <c r="L10" s="1">
        <f t="shared" ref="L10:L13" si="8">G10+I10+K10</f>
        <v>98.921159999999986</v>
      </c>
    </row>
    <row r="11" spans="1:12" x14ac:dyDescent="0.25">
      <c r="B11">
        <v>2</v>
      </c>
      <c r="C11" t="s">
        <v>6</v>
      </c>
      <c r="D11">
        <v>53.32</v>
      </c>
      <c r="E11" s="1">
        <f t="shared" ref="E11:E13" si="9">D11*10.764</f>
        <v>573.93647999999996</v>
      </c>
      <c r="F11">
        <v>0</v>
      </c>
      <c r="G11" s="1">
        <f t="shared" si="5"/>
        <v>0</v>
      </c>
      <c r="H11">
        <v>10.07</v>
      </c>
      <c r="I11" s="1">
        <f t="shared" si="6"/>
        <v>108.39348</v>
      </c>
      <c r="J11">
        <v>0</v>
      </c>
      <c r="K11" s="1">
        <f t="shared" si="7"/>
        <v>0</v>
      </c>
      <c r="L11" s="1">
        <f t="shared" si="8"/>
        <v>108.39348</v>
      </c>
    </row>
    <row r="12" spans="1:12" x14ac:dyDescent="0.25">
      <c r="B12">
        <v>3</v>
      </c>
      <c r="C12" t="s">
        <v>6</v>
      </c>
      <c r="D12">
        <v>46.47</v>
      </c>
      <c r="E12" s="1">
        <f t="shared" si="9"/>
        <v>500.20307999999994</v>
      </c>
      <c r="F12">
        <v>5.74</v>
      </c>
      <c r="G12" s="1">
        <f t="shared" si="5"/>
        <v>61.785359999999997</v>
      </c>
      <c r="H12">
        <v>11.18</v>
      </c>
      <c r="I12" s="1">
        <f t="shared" si="6"/>
        <v>120.34151999999999</v>
      </c>
      <c r="J12">
        <v>0</v>
      </c>
      <c r="K12" s="1">
        <f t="shared" si="7"/>
        <v>0</v>
      </c>
      <c r="L12" s="1">
        <f t="shared" si="8"/>
        <v>182.12687999999997</v>
      </c>
    </row>
    <row r="13" spans="1:12" x14ac:dyDescent="0.25">
      <c r="B13">
        <v>4</v>
      </c>
      <c r="C13" t="s">
        <v>6</v>
      </c>
      <c r="D13">
        <v>45.54</v>
      </c>
      <c r="E13" s="1">
        <f t="shared" si="9"/>
        <v>490.19255999999996</v>
      </c>
      <c r="F13">
        <v>6.27</v>
      </c>
      <c r="G13" s="1">
        <f t="shared" si="5"/>
        <v>67.490279999999984</v>
      </c>
      <c r="H13">
        <v>7.7</v>
      </c>
      <c r="I13" s="1">
        <f t="shared" si="6"/>
        <v>82.882800000000003</v>
      </c>
      <c r="J13">
        <v>0</v>
      </c>
      <c r="K13" s="1">
        <f t="shared" si="7"/>
        <v>0</v>
      </c>
      <c r="L13" s="1">
        <f t="shared" si="8"/>
        <v>150.37307999999999</v>
      </c>
    </row>
    <row r="46" spans="1:12" x14ac:dyDescent="0.25">
      <c r="A46" s="22" t="s">
        <v>30</v>
      </c>
      <c r="B46" s="22"/>
      <c r="C46" s="45"/>
    </row>
    <row r="47" spans="1:12" x14ac:dyDescent="0.25">
      <c r="A47" t="s">
        <v>31</v>
      </c>
      <c r="D47" t="s">
        <v>5</v>
      </c>
      <c r="F47" t="s">
        <v>25</v>
      </c>
      <c r="H47" t="s">
        <v>26</v>
      </c>
      <c r="K47" t="s">
        <v>35</v>
      </c>
    </row>
    <row r="48" spans="1:12" x14ac:dyDescent="0.25">
      <c r="A48" t="s">
        <v>24</v>
      </c>
      <c r="B48">
        <v>1</v>
      </c>
      <c r="C48" t="s">
        <v>32</v>
      </c>
      <c r="D48">
        <v>29.94</v>
      </c>
      <c r="E48" s="1">
        <f>D48*10.764</f>
        <v>322.27415999999999</v>
      </c>
      <c r="F48">
        <v>0</v>
      </c>
      <c r="G48" s="1">
        <f t="shared" ref="G48:G51" si="10">F48*10.764</f>
        <v>0</v>
      </c>
      <c r="H48">
        <v>9.33</v>
      </c>
      <c r="I48" s="1">
        <f t="shared" ref="I48:I51" si="11">H48*10.764</f>
        <v>100.42811999999999</v>
      </c>
      <c r="K48" s="1">
        <f>G48+I48</f>
        <v>100.42811999999999</v>
      </c>
      <c r="L48" s="1"/>
    </row>
    <row r="49" spans="1:12" x14ac:dyDescent="0.25">
      <c r="B49">
        <v>2</v>
      </c>
      <c r="C49" t="s">
        <v>32</v>
      </c>
      <c r="D49">
        <v>38.270000000000003</v>
      </c>
      <c r="E49" s="1">
        <f t="shared" ref="E49:E51" si="12">D49*10.764</f>
        <v>411.93828000000002</v>
      </c>
      <c r="F49">
        <v>0</v>
      </c>
      <c r="G49" s="1">
        <f t="shared" si="10"/>
        <v>0</v>
      </c>
      <c r="H49">
        <v>3.42</v>
      </c>
      <c r="I49" s="1">
        <f t="shared" si="11"/>
        <v>36.81288</v>
      </c>
      <c r="K49" s="1">
        <f t="shared" ref="K49:K51" si="13">G49+I49</f>
        <v>36.81288</v>
      </c>
      <c r="L49" s="1"/>
    </row>
    <row r="50" spans="1:12" x14ac:dyDescent="0.25">
      <c r="B50">
        <v>3</v>
      </c>
      <c r="C50" t="s">
        <v>32</v>
      </c>
      <c r="D50">
        <v>38.270000000000003</v>
      </c>
      <c r="E50" s="1">
        <f t="shared" si="12"/>
        <v>411.93828000000002</v>
      </c>
      <c r="F50">
        <v>0</v>
      </c>
      <c r="G50" s="1">
        <f t="shared" si="10"/>
        <v>0</v>
      </c>
      <c r="H50">
        <v>3.42</v>
      </c>
      <c r="I50" s="1">
        <f t="shared" si="11"/>
        <v>36.81288</v>
      </c>
      <c r="K50" s="1">
        <f t="shared" si="13"/>
        <v>36.81288</v>
      </c>
      <c r="L50" s="1"/>
    </row>
    <row r="51" spans="1:12" x14ac:dyDescent="0.25">
      <c r="B51">
        <v>4</v>
      </c>
      <c r="C51" t="s">
        <v>32</v>
      </c>
      <c r="D51">
        <v>33</v>
      </c>
      <c r="E51" s="1">
        <f t="shared" si="12"/>
        <v>355.21199999999999</v>
      </c>
      <c r="F51">
        <v>3.03</v>
      </c>
      <c r="G51" s="1">
        <f t="shared" si="10"/>
        <v>32.614919999999998</v>
      </c>
      <c r="H51">
        <v>3.24</v>
      </c>
      <c r="I51" s="1">
        <f t="shared" si="11"/>
        <v>34.875360000000001</v>
      </c>
      <c r="K51" s="1">
        <f t="shared" si="13"/>
        <v>67.490279999999998</v>
      </c>
      <c r="L51" s="1"/>
    </row>
    <row r="53" spans="1:12" x14ac:dyDescent="0.25">
      <c r="A53" s="22" t="s">
        <v>34</v>
      </c>
      <c r="B53" s="22"/>
      <c r="C53" s="45"/>
    </row>
    <row r="54" spans="1:12" x14ac:dyDescent="0.25">
      <c r="A54" t="s">
        <v>31</v>
      </c>
      <c r="D54" t="s">
        <v>5</v>
      </c>
      <c r="F54" t="s">
        <v>25</v>
      </c>
      <c r="H54" t="s">
        <v>26</v>
      </c>
      <c r="K54" t="s">
        <v>35</v>
      </c>
      <c r="L54" s="1"/>
    </row>
    <row r="55" spans="1:12" x14ac:dyDescent="0.25">
      <c r="A55" t="s">
        <v>24</v>
      </c>
      <c r="B55">
        <v>1</v>
      </c>
      <c r="C55" t="s">
        <v>32</v>
      </c>
      <c r="D55">
        <v>36.03</v>
      </c>
      <c r="E55" s="1">
        <f>D55*10.764</f>
        <v>387.82691999999997</v>
      </c>
      <c r="F55">
        <v>0</v>
      </c>
      <c r="G55" s="1">
        <f t="shared" ref="G55:G58" si="14">F55*10.764</f>
        <v>0</v>
      </c>
      <c r="H55">
        <v>3.42</v>
      </c>
      <c r="I55" s="1">
        <f t="shared" ref="I55:I58" si="15">H55*10.764</f>
        <v>36.81288</v>
      </c>
      <c r="K55" s="1">
        <f>G55+I55</f>
        <v>36.81288</v>
      </c>
      <c r="L55" s="1"/>
    </row>
    <row r="56" spans="1:12" x14ac:dyDescent="0.25">
      <c r="B56">
        <v>2</v>
      </c>
      <c r="C56" t="s">
        <v>32</v>
      </c>
      <c r="D56">
        <v>36.03</v>
      </c>
      <c r="E56" s="1">
        <f t="shared" ref="E56:E58" si="16">D56*10.764</f>
        <v>387.82691999999997</v>
      </c>
      <c r="F56">
        <v>0</v>
      </c>
      <c r="G56" s="1">
        <f t="shared" si="14"/>
        <v>0</v>
      </c>
      <c r="H56">
        <v>3.42</v>
      </c>
      <c r="I56" s="1">
        <f t="shared" si="15"/>
        <v>36.81288</v>
      </c>
      <c r="K56" s="1">
        <f t="shared" ref="K56:K58" si="17">G56+I56</f>
        <v>36.81288</v>
      </c>
      <c r="L56" s="1"/>
    </row>
    <row r="57" spans="1:12" x14ac:dyDescent="0.25">
      <c r="B57">
        <v>3</v>
      </c>
      <c r="C57" t="s">
        <v>32</v>
      </c>
      <c r="D57">
        <v>33</v>
      </c>
      <c r="E57" s="1">
        <f t="shared" si="16"/>
        <v>355.21199999999999</v>
      </c>
      <c r="F57">
        <v>3.03</v>
      </c>
      <c r="G57" s="1">
        <f t="shared" si="14"/>
        <v>32.614919999999998</v>
      </c>
      <c r="H57">
        <v>3.42</v>
      </c>
      <c r="I57" s="1">
        <f t="shared" si="15"/>
        <v>36.81288</v>
      </c>
      <c r="K57" s="1">
        <f t="shared" si="17"/>
        <v>69.427799999999991</v>
      </c>
      <c r="L57" s="1"/>
    </row>
    <row r="58" spans="1:12" x14ac:dyDescent="0.25">
      <c r="B58">
        <v>4</v>
      </c>
      <c r="C58" t="s">
        <v>32</v>
      </c>
      <c r="D58">
        <v>33</v>
      </c>
      <c r="E58" s="1">
        <f t="shared" si="16"/>
        <v>355.21199999999999</v>
      </c>
      <c r="F58">
        <v>3.03</v>
      </c>
      <c r="G58" s="1">
        <f t="shared" si="14"/>
        <v>32.614919999999998</v>
      </c>
      <c r="H58">
        <v>3.24</v>
      </c>
      <c r="I58" s="1">
        <f t="shared" si="15"/>
        <v>34.875360000000001</v>
      </c>
      <c r="K58" s="1">
        <f t="shared" si="17"/>
        <v>67.490279999999998</v>
      </c>
    </row>
    <row r="60" spans="1:12" x14ac:dyDescent="0.25">
      <c r="A60" s="22" t="s">
        <v>37</v>
      </c>
      <c r="B60" s="22"/>
      <c r="C60" s="45"/>
    </row>
    <row r="61" spans="1:12" x14ac:dyDescent="0.25">
      <c r="A61" t="s">
        <v>31</v>
      </c>
      <c r="D61" t="s">
        <v>5</v>
      </c>
      <c r="F61" t="s">
        <v>25</v>
      </c>
      <c r="H61" t="s">
        <v>26</v>
      </c>
      <c r="K61" t="s">
        <v>35</v>
      </c>
    </row>
    <row r="62" spans="1:12" x14ac:dyDescent="0.25">
      <c r="A62" t="s">
        <v>24</v>
      </c>
      <c r="B62">
        <v>1</v>
      </c>
      <c r="C62" t="s">
        <v>32</v>
      </c>
      <c r="D62">
        <v>33</v>
      </c>
      <c r="E62" s="1">
        <f>D62*10.764</f>
        <v>355.21199999999999</v>
      </c>
      <c r="F62">
        <v>3.03</v>
      </c>
      <c r="G62" s="1">
        <f t="shared" ref="G62:G65" si="18">F62*10.764</f>
        <v>32.614919999999998</v>
      </c>
      <c r="H62">
        <v>3.24</v>
      </c>
      <c r="I62" s="1">
        <f t="shared" ref="I62:I65" si="19">H62*10.764</f>
        <v>34.875360000000001</v>
      </c>
      <c r="K62" s="1">
        <f>G62+I62</f>
        <v>67.490279999999998</v>
      </c>
    </row>
    <row r="63" spans="1:12" x14ac:dyDescent="0.25">
      <c r="B63">
        <v>2</v>
      </c>
      <c r="C63" t="s">
        <v>6</v>
      </c>
      <c r="D63">
        <v>45.34</v>
      </c>
      <c r="E63" s="1">
        <f t="shared" ref="E63:E65" si="20">D63*10.764</f>
        <v>488.03976</v>
      </c>
      <c r="F63">
        <v>5.18</v>
      </c>
      <c r="G63" s="1">
        <f t="shared" si="18"/>
        <v>55.757519999999992</v>
      </c>
      <c r="H63">
        <v>6.48</v>
      </c>
      <c r="I63" s="1">
        <f t="shared" si="19"/>
        <v>69.750720000000001</v>
      </c>
      <c r="K63" s="1">
        <f t="shared" ref="K63:K65" si="21">G63+I63</f>
        <v>125.50824</v>
      </c>
    </row>
    <row r="64" spans="1:12" x14ac:dyDescent="0.25">
      <c r="B64">
        <v>3</v>
      </c>
      <c r="C64" t="s">
        <v>6</v>
      </c>
      <c r="D64">
        <v>47.93</v>
      </c>
      <c r="E64" s="1">
        <f t="shared" si="20"/>
        <v>515.91851999999994</v>
      </c>
      <c r="F64">
        <v>2.59</v>
      </c>
      <c r="G64" s="1">
        <f t="shared" si="18"/>
        <v>27.878759999999996</v>
      </c>
      <c r="H64">
        <v>6.48</v>
      </c>
      <c r="I64" s="1">
        <f t="shared" si="19"/>
        <v>69.750720000000001</v>
      </c>
      <c r="K64" s="1">
        <f t="shared" si="21"/>
        <v>97.629480000000001</v>
      </c>
    </row>
    <row r="65" spans="2:11" x14ac:dyDescent="0.25">
      <c r="B65">
        <v>4</v>
      </c>
      <c r="C65" t="s">
        <v>32</v>
      </c>
      <c r="D65">
        <v>36.03</v>
      </c>
      <c r="E65" s="1">
        <f t="shared" si="20"/>
        <v>387.82691999999997</v>
      </c>
      <c r="F65">
        <v>3.03</v>
      </c>
      <c r="G65" s="1">
        <f t="shared" si="18"/>
        <v>32.614919999999998</v>
      </c>
      <c r="H65">
        <v>3.24</v>
      </c>
      <c r="I65" s="1">
        <f t="shared" si="19"/>
        <v>34.875360000000001</v>
      </c>
      <c r="K65" s="1">
        <f t="shared" si="21"/>
        <v>67.490279999999998</v>
      </c>
    </row>
    <row r="81" spans="1:12" x14ac:dyDescent="0.25">
      <c r="A81" s="22" t="s">
        <v>39</v>
      </c>
      <c r="B81" s="25"/>
    </row>
    <row r="83" spans="1:12" x14ac:dyDescent="0.25">
      <c r="A83" t="s">
        <v>23</v>
      </c>
      <c r="D83" t="s">
        <v>5</v>
      </c>
      <c r="F83" t="s">
        <v>25</v>
      </c>
      <c r="H83" t="s">
        <v>26</v>
      </c>
      <c r="J83" t="s">
        <v>27</v>
      </c>
      <c r="L83" t="s">
        <v>36</v>
      </c>
    </row>
    <row r="84" spans="1:12" x14ac:dyDescent="0.25">
      <c r="A84" t="s">
        <v>24</v>
      </c>
      <c r="B84">
        <v>1</v>
      </c>
      <c r="C84" t="s">
        <v>6</v>
      </c>
      <c r="D84">
        <v>44.31</v>
      </c>
      <c r="E84" s="1">
        <f>D84*10.764</f>
        <v>476.95283999999998</v>
      </c>
      <c r="F84">
        <v>8.6</v>
      </c>
      <c r="G84" s="1">
        <f t="shared" ref="G84:G87" si="22">F84*10.764</f>
        <v>92.570399999999992</v>
      </c>
      <c r="H84">
        <v>6.6</v>
      </c>
      <c r="I84" s="1">
        <f t="shared" ref="I84:I87" si="23">H84*10.764</f>
        <v>71.042399999999986</v>
      </c>
      <c r="J84">
        <v>0</v>
      </c>
      <c r="K84" s="1">
        <f t="shared" ref="K84:K87" si="24">J84*10.764</f>
        <v>0</v>
      </c>
      <c r="L84" s="1">
        <f>G84+I84+K84</f>
        <v>163.61279999999999</v>
      </c>
    </row>
    <row r="85" spans="1:12" x14ac:dyDescent="0.25">
      <c r="B85">
        <v>2</v>
      </c>
      <c r="C85" t="s">
        <v>6</v>
      </c>
      <c r="D85">
        <v>47.09</v>
      </c>
      <c r="E85" s="1">
        <f t="shared" ref="E85:E87" si="25">D85*10.764</f>
        <v>506.87675999999999</v>
      </c>
      <c r="F85">
        <v>6.14</v>
      </c>
      <c r="G85" s="1">
        <f t="shared" si="22"/>
        <v>66.090959999999995</v>
      </c>
      <c r="H85">
        <v>9.39</v>
      </c>
      <c r="I85" s="1">
        <f t="shared" si="23"/>
        <v>101.07396</v>
      </c>
      <c r="J85">
        <v>9.89</v>
      </c>
      <c r="K85" s="1">
        <f t="shared" si="24"/>
        <v>106.45596</v>
      </c>
      <c r="L85" s="1">
        <f t="shared" ref="L85:L87" si="26">G85+I85+K85</f>
        <v>273.62088</v>
      </c>
    </row>
    <row r="86" spans="1:12" x14ac:dyDescent="0.25">
      <c r="B86">
        <v>3</v>
      </c>
      <c r="C86" t="s">
        <v>6</v>
      </c>
      <c r="D86">
        <v>47.81</v>
      </c>
      <c r="E86" s="1">
        <f t="shared" si="25"/>
        <v>514.62684000000002</v>
      </c>
      <c r="F86">
        <v>5.42</v>
      </c>
      <c r="G86" s="1">
        <f t="shared" si="22"/>
        <v>58.340879999999999</v>
      </c>
      <c r="H86">
        <v>9.39</v>
      </c>
      <c r="I86" s="1">
        <f t="shared" si="23"/>
        <v>101.07396</v>
      </c>
      <c r="J86">
        <v>0</v>
      </c>
      <c r="K86" s="1">
        <f t="shared" si="24"/>
        <v>0</v>
      </c>
      <c r="L86" s="1">
        <f t="shared" si="26"/>
        <v>159.41484</v>
      </c>
    </row>
    <row r="87" spans="1:12" x14ac:dyDescent="0.25">
      <c r="B87">
        <v>4</v>
      </c>
      <c r="C87" t="s">
        <v>6</v>
      </c>
      <c r="D87">
        <v>50.32</v>
      </c>
      <c r="E87" s="1">
        <f t="shared" si="25"/>
        <v>541.64447999999993</v>
      </c>
      <c r="F87">
        <v>2.59</v>
      </c>
      <c r="G87" s="1">
        <f t="shared" si="22"/>
        <v>27.878759999999996</v>
      </c>
      <c r="H87">
        <v>6.6</v>
      </c>
      <c r="I87" s="1">
        <f t="shared" si="23"/>
        <v>71.042399999999986</v>
      </c>
      <c r="J87">
        <v>0</v>
      </c>
      <c r="K87" s="1">
        <f t="shared" si="24"/>
        <v>0</v>
      </c>
      <c r="L87" s="1">
        <f t="shared" si="26"/>
        <v>98.921159999999986</v>
      </c>
    </row>
    <row r="89" spans="1:12" x14ac:dyDescent="0.25">
      <c r="A89" t="s">
        <v>28</v>
      </c>
      <c r="D89" t="s">
        <v>5</v>
      </c>
      <c r="F89" t="s">
        <v>25</v>
      </c>
      <c r="H89" t="s">
        <v>26</v>
      </c>
      <c r="J89" t="s">
        <v>27</v>
      </c>
    </row>
    <row r="90" spans="1:12" x14ac:dyDescent="0.25">
      <c r="A90" t="s">
        <v>24</v>
      </c>
      <c r="B90">
        <v>1</v>
      </c>
      <c r="C90" t="s">
        <v>6</v>
      </c>
      <c r="D90">
        <v>44.31</v>
      </c>
      <c r="E90" s="1">
        <f>D90*10.764</f>
        <v>476.95283999999998</v>
      </c>
      <c r="F90">
        <v>8.6</v>
      </c>
      <c r="G90" s="1">
        <f t="shared" ref="G90:G93" si="27">F90*10.764</f>
        <v>92.570399999999992</v>
      </c>
      <c r="H90">
        <v>6.6</v>
      </c>
      <c r="I90" s="1">
        <f t="shared" ref="I90:I93" si="28">H90*10.764</f>
        <v>71.042399999999986</v>
      </c>
      <c r="J90">
        <v>0</v>
      </c>
      <c r="K90" s="1">
        <f t="shared" ref="K90:K93" si="29">J90*10.764</f>
        <v>0</v>
      </c>
      <c r="L90" s="1">
        <f t="shared" ref="L90:L93" si="30">G90+I90+K90</f>
        <v>163.61279999999999</v>
      </c>
    </row>
    <row r="91" spans="1:12" x14ac:dyDescent="0.25">
      <c r="B91">
        <v>2</v>
      </c>
      <c r="C91" t="s">
        <v>6</v>
      </c>
      <c r="D91">
        <v>47.09</v>
      </c>
      <c r="E91" s="1">
        <f t="shared" ref="E91:E93" si="31">D91*10.764</f>
        <v>506.87675999999999</v>
      </c>
      <c r="F91">
        <v>6.14</v>
      </c>
      <c r="G91" s="1">
        <f t="shared" si="27"/>
        <v>66.090959999999995</v>
      </c>
      <c r="H91">
        <v>9.39</v>
      </c>
      <c r="I91" s="1">
        <f t="shared" si="28"/>
        <v>101.07396</v>
      </c>
      <c r="J91">
        <v>0</v>
      </c>
      <c r="K91" s="1">
        <f t="shared" si="29"/>
        <v>0</v>
      </c>
      <c r="L91" s="1">
        <f t="shared" si="30"/>
        <v>167.16492</v>
      </c>
    </row>
    <row r="92" spans="1:12" x14ac:dyDescent="0.25">
      <c r="B92">
        <v>3</v>
      </c>
      <c r="C92" t="s">
        <v>6</v>
      </c>
      <c r="D92">
        <v>47.81</v>
      </c>
      <c r="E92" s="1">
        <f t="shared" si="31"/>
        <v>514.62684000000002</v>
      </c>
      <c r="F92">
        <v>5.42</v>
      </c>
      <c r="G92" s="1">
        <f t="shared" si="27"/>
        <v>58.340879999999999</v>
      </c>
      <c r="H92">
        <v>9.39</v>
      </c>
      <c r="I92" s="1">
        <f t="shared" si="28"/>
        <v>101.07396</v>
      </c>
      <c r="J92">
        <v>0</v>
      </c>
      <c r="K92" s="1">
        <f t="shared" si="29"/>
        <v>0</v>
      </c>
      <c r="L92" s="1">
        <f t="shared" si="30"/>
        <v>159.41484</v>
      </c>
    </row>
    <row r="93" spans="1:12" x14ac:dyDescent="0.25">
      <c r="B93">
        <v>4</v>
      </c>
      <c r="C93" t="s">
        <v>6</v>
      </c>
      <c r="D93">
        <v>50.32</v>
      </c>
      <c r="E93" s="1">
        <f t="shared" si="31"/>
        <v>541.64447999999993</v>
      </c>
      <c r="F93">
        <v>2.59</v>
      </c>
      <c r="G93" s="1">
        <f t="shared" si="27"/>
        <v>27.878759999999996</v>
      </c>
      <c r="H93">
        <v>6.6</v>
      </c>
      <c r="I93" s="1">
        <f t="shared" si="28"/>
        <v>71.042399999999986</v>
      </c>
      <c r="J93">
        <v>0</v>
      </c>
      <c r="K93" s="1">
        <f t="shared" si="29"/>
        <v>0</v>
      </c>
      <c r="L93" s="1">
        <f t="shared" si="30"/>
        <v>98.921159999999986</v>
      </c>
    </row>
    <row r="117" spans="1:11" x14ac:dyDescent="0.25">
      <c r="A117" s="22" t="s">
        <v>40</v>
      </c>
      <c r="B117" s="22"/>
      <c r="C117" s="45"/>
    </row>
    <row r="118" spans="1:11" x14ac:dyDescent="0.25">
      <c r="A118" t="s">
        <v>31</v>
      </c>
      <c r="D118" t="s">
        <v>5</v>
      </c>
      <c r="F118" t="s">
        <v>25</v>
      </c>
      <c r="H118" t="s">
        <v>26</v>
      </c>
      <c r="K118" t="s">
        <v>35</v>
      </c>
    </row>
    <row r="119" spans="1:11" x14ac:dyDescent="0.25">
      <c r="A119" t="s">
        <v>24</v>
      </c>
      <c r="B119">
        <v>1</v>
      </c>
      <c r="C119" t="s">
        <v>32</v>
      </c>
      <c r="D119">
        <v>32.99</v>
      </c>
      <c r="E119" s="1">
        <f>D119*10.764</f>
        <v>355.10435999999999</v>
      </c>
      <c r="F119">
        <v>2.93</v>
      </c>
      <c r="G119" s="1">
        <f t="shared" ref="G119:G124" si="32">F119*10.764</f>
        <v>31.538519999999998</v>
      </c>
      <c r="H119">
        <v>3.35</v>
      </c>
      <c r="I119" s="1">
        <f t="shared" ref="I119:I124" si="33">H119*10.764</f>
        <v>36.059399999999997</v>
      </c>
      <c r="K119" s="1">
        <f>G119+I119</f>
        <v>67.597919999999988</v>
      </c>
    </row>
    <row r="120" spans="1:11" x14ac:dyDescent="0.25">
      <c r="B120">
        <v>2</v>
      </c>
      <c r="C120" t="s">
        <v>32</v>
      </c>
      <c r="D120">
        <v>34.97</v>
      </c>
      <c r="E120" s="1">
        <f t="shared" ref="E120:E124" si="34">D120*10.764</f>
        <v>376.41707999999994</v>
      </c>
      <c r="F120">
        <v>2.59</v>
      </c>
      <c r="G120" s="1">
        <f t="shared" si="32"/>
        <v>27.878759999999996</v>
      </c>
      <c r="H120">
        <v>3.18</v>
      </c>
      <c r="I120" s="1">
        <f t="shared" si="33"/>
        <v>34.229520000000001</v>
      </c>
      <c r="K120" s="1">
        <f t="shared" ref="K120:K124" si="35">G120+I120</f>
        <v>62.108279999999993</v>
      </c>
    </row>
    <row r="121" spans="1:11" x14ac:dyDescent="0.25">
      <c r="B121">
        <v>3</v>
      </c>
      <c r="C121" t="s">
        <v>32</v>
      </c>
      <c r="D121">
        <v>35.89</v>
      </c>
      <c r="E121" s="1">
        <f t="shared" si="34"/>
        <v>386.31995999999998</v>
      </c>
      <c r="F121">
        <v>2.38</v>
      </c>
      <c r="G121" s="1">
        <f t="shared" si="32"/>
        <v>25.618319999999997</v>
      </c>
      <c r="H121">
        <v>3.42</v>
      </c>
      <c r="I121" s="1">
        <f t="shared" si="33"/>
        <v>36.81288</v>
      </c>
      <c r="K121" s="1">
        <f t="shared" si="35"/>
        <v>62.431199999999997</v>
      </c>
    </row>
    <row r="122" spans="1:11" x14ac:dyDescent="0.25">
      <c r="B122">
        <v>4</v>
      </c>
      <c r="C122" t="s">
        <v>32</v>
      </c>
      <c r="D122">
        <v>35.89</v>
      </c>
      <c r="E122" s="1">
        <f t="shared" si="34"/>
        <v>386.31995999999998</v>
      </c>
      <c r="F122">
        <v>2.38</v>
      </c>
      <c r="G122" s="1">
        <f t="shared" si="32"/>
        <v>25.618319999999997</v>
      </c>
      <c r="H122">
        <v>3.42</v>
      </c>
      <c r="I122" s="1">
        <f t="shared" si="33"/>
        <v>36.81288</v>
      </c>
      <c r="K122" s="1">
        <f t="shared" si="35"/>
        <v>62.431199999999997</v>
      </c>
    </row>
    <row r="123" spans="1:11" x14ac:dyDescent="0.25">
      <c r="B123">
        <v>5</v>
      </c>
      <c r="C123" t="s">
        <v>32</v>
      </c>
      <c r="D123">
        <v>37.56</v>
      </c>
      <c r="E123" s="1">
        <f t="shared" si="34"/>
        <v>404.29584</v>
      </c>
      <c r="F123">
        <v>0</v>
      </c>
      <c r="G123" s="1">
        <f t="shared" si="32"/>
        <v>0</v>
      </c>
      <c r="H123">
        <v>3.18</v>
      </c>
      <c r="I123" s="1">
        <f t="shared" si="33"/>
        <v>34.229520000000001</v>
      </c>
      <c r="K123" s="1">
        <f t="shared" si="35"/>
        <v>34.229520000000001</v>
      </c>
    </row>
    <row r="124" spans="1:11" x14ac:dyDescent="0.25">
      <c r="B124">
        <v>6</v>
      </c>
      <c r="C124" t="s">
        <v>32</v>
      </c>
      <c r="D124">
        <v>29.94</v>
      </c>
      <c r="E124" s="1">
        <f t="shared" si="34"/>
        <v>322.27415999999999</v>
      </c>
      <c r="F124">
        <v>0</v>
      </c>
      <c r="G124" s="1">
        <f t="shared" si="32"/>
        <v>0</v>
      </c>
      <c r="H124">
        <v>9.33</v>
      </c>
      <c r="I124" s="1">
        <f t="shared" si="33"/>
        <v>100.42811999999999</v>
      </c>
      <c r="K124" s="1">
        <f t="shared" si="35"/>
        <v>100.42811999999999</v>
      </c>
    </row>
    <row r="125" spans="1:11" x14ac:dyDescent="0.25">
      <c r="E125" s="1"/>
      <c r="G125" s="1"/>
      <c r="I125" s="1"/>
      <c r="K125" s="1"/>
    </row>
    <row r="127" spans="1:11" x14ac:dyDescent="0.25">
      <c r="A127" s="25" t="s">
        <v>41</v>
      </c>
      <c r="B127" s="25"/>
    </row>
    <row r="128" spans="1:11" x14ac:dyDescent="0.25">
      <c r="A128" t="s">
        <v>31</v>
      </c>
      <c r="D128" t="s">
        <v>5</v>
      </c>
      <c r="F128" t="s">
        <v>25</v>
      </c>
      <c r="H128" t="s">
        <v>26</v>
      </c>
      <c r="K128" t="s">
        <v>35</v>
      </c>
    </row>
    <row r="129" spans="1:11" x14ac:dyDescent="0.25">
      <c r="A129" t="s">
        <v>24</v>
      </c>
      <c r="B129">
        <v>1</v>
      </c>
      <c r="C129" t="s">
        <v>32</v>
      </c>
      <c r="D129">
        <v>33.06</v>
      </c>
      <c r="E129" s="1">
        <f>D129*10.764</f>
        <v>355.85784000000001</v>
      </c>
      <c r="F129">
        <v>2.87</v>
      </c>
      <c r="G129" s="1">
        <f t="shared" ref="G129:G132" si="36">F129*10.764</f>
        <v>30.892679999999999</v>
      </c>
      <c r="H129">
        <v>3.24</v>
      </c>
      <c r="I129" s="1">
        <f t="shared" ref="I129:I132" si="37">H129*10.764</f>
        <v>34.875360000000001</v>
      </c>
      <c r="K129" s="1">
        <f>G129+I129</f>
        <v>65.768039999999999</v>
      </c>
    </row>
    <row r="130" spans="1:11" x14ac:dyDescent="0.25">
      <c r="B130">
        <v>2</v>
      </c>
      <c r="C130" t="s">
        <v>32</v>
      </c>
      <c r="D130">
        <v>33</v>
      </c>
      <c r="E130" s="1">
        <f t="shared" ref="E130:E132" si="38">D130*10.764</f>
        <v>355.21199999999999</v>
      </c>
      <c r="F130">
        <v>2.93</v>
      </c>
      <c r="G130" s="1">
        <f t="shared" si="36"/>
        <v>31.538519999999998</v>
      </c>
      <c r="H130">
        <v>3.24</v>
      </c>
      <c r="I130" s="1">
        <f t="shared" si="37"/>
        <v>34.875360000000001</v>
      </c>
      <c r="K130" s="1">
        <f t="shared" ref="K130:K132" si="39">G130+I130</f>
        <v>66.413880000000006</v>
      </c>
    </row>
    <row r="131" spans="1:11" x14ac:dyDescent="0.25">
      <c r="B131">
        <v>3</v>
      </c>
      <c r="C131" t="s">
        <v>32</v>
      </c>
      <c r="D131">
        <v>35.93</v>
      </c>
      <c r="E131" s="1">
        <f t="shared" si="38"/>
        <v>386.75051999999999</v>
      </c>
      <c r="F131">
        <v>0</v>
      </c>
      <c r="G131" s="1">
        <f t="shared" si="36"/>
        <v>0</v>
      </c>
      <c r="H131">
        <v>3.24</v>
      </c>
      <c r="I131" s="1">
        <f t="shared" si="37"/>
        <v>34.875360000000001</v>
      </c>
      <c r="K131" s="1">
        <f t="shared" si="39"/>
        <v>34.875360000000001</v>
      </c>
    </row>
    <row r="132" spans="1:11" x14ac:dyDescent="0.25">
      <c r="B132">
        <v>4</v>
      </c>
      <c r="C132" t="s">
        <v>32</v>
      </c>
      <c r="D132">
        <v>35.93</v>
      </c>
      <c r="E132" s="1">
        <f t="shared" si="38"/>
        <v>386.75051999999999</v>
      </c>
      <c r="F132">
        <v>0</v>
      </c>
      <c r="G132" s="1">
        <f t="shared" si="36"/>
        <v>0</v>
      </c>
      <c r="H132">
        <v>3.24</v>
      </c>
      <c r="I132" s="1">
        <f t="shared" si="37"/>
        <v>34.875360000000001</v>
      </c>
      <c r="K132" s="1">
        <f t="shared" si="39"/>
        <v>34.875360000000001</v>
      </c>
    </row>
    <row r="134" spans="1:11" x14ac:dyDescent="0.25">
      <c r="A134" s="25" t="s">
        <v>42</v>
      </c>
      <c r="B134" s="25"/>
    </row>
    <row r="135" spans="1:11" x14ac:dyDescent="0.25">
      <c r="A135" t="s">
        <v>31</v>
      </c>
      <c r="D135" t="s">
        <v>5</v>
      </c>
      <c r="F135" t="s">
        <v>25</v>
      </c>
      <c r="H135" t="s">
        <v>26</v>
      </c>
      <c r="K135" t="s">
        <v>35</v>
      </c>
    </row>
    <row r="136" spans="1:11" x14ac:dyDescent="0.25">
      <c r="A136" t="s">
        <v>24</v>
      </c>
      <c r="B136">
        <v>1</v>
      </c>
      <c r="C136" t="s">
        <v>32</v>
      </c>
      <c r="D136">
        <v>35.93</v>
      </c>
      <c r="E136" s="1">
        <f>D136*10.764</f>
        <v>386.75051999999999</v>
      </c>
      <c r="F136">
        <v>0</v>
      </c>
      <c r="G136" s="1">
        <f t="shared" ref="G136:G139" si="40">F136*10.764</f>
        <v>0</v>
      </c>
      <c r="H136">
        <v>3.24</v>
      </c>
      <c r="I136" s="1">
        <f t="shared" ref="I136:I139" si="41">H136*10.764</f>
        <v>34.875360000000001</v>
      </c>
      <c r="K136" s="1">
        <f>G136+I136</f>
        <v>34.875360000000001</v>
      </c>
    </row>
    <row r="137" spans="1:11" x14ac:dyDescent="0.25">
      <c r="B137">
        <v>2</v>
      </c>
      <c r="C137" t="s">
        <v>6</v>
      </c>
      <c r="D137">
        <v>47.93</v>
      </c>
      <c r="E137" s="1">
        <f t="shared" ref="E137:E139" si="42">D137*10.764</f>
        <v>515.91851999999994</v>
      </c>
      <c r="F137">
        <v>2.59</v>
      </c>
      <c r="G137" s="1">
        <f t="shared" si="40"/>
        <v>27.878759999999996</v>
      </c>
      <c r="H137">
        <v>6.48</v>
      </c>
      <c r="I137" s="1">
        <f t="shared" si="41"/>
        <v>69.750720000000001</v>
      </c>
      <c r="K137" s="1">
        <f t="shared" ref="K137:K139" si="43">G137+I137</f>
        <v>97.629480000000001</v>
      </c>
    </row>
    <row r="138" spans="1:11" x14ac:dyDescent="0.25">
      <c r="B138">
        <v>3</v>
      </c>
      <c r="C138" t="s">
        <v>6</v>
      </c>
      <c r="D138">
        <v>45.34</v>
      </c>
      <c r="E138" s="1">
        <f t="shared" si="42"/>
        <v>488.03976</v>
      </c>
      <c r="F138">
        <v>5.18</v>
      </c>
      <c r="G138" s="1">
        <f t="shared" si="40"/>
        <v>55.757519999999992</v>
      </c>
      <c r="H138">
        <v>6.48</v>
      </c>
      <c r="I138" s="1">
        <f t="shared" si="41"/>
        <v>69.750720000000001</v>
      </c>
      <c r="K138" s="1">
        <f t="shared" si="43"/>
        <v>125.50824</v>
      </c>
    </row>
    <row r="139" spans="1:11" x14ac:dyDescent="0.25">
      <c r="B139">
        <v>4</v>
      </c>
      <c r="C139" t="s">
        <v>32</v>
      </c>
      <c r="D139">
        <v>33.06</v>
      </c>
      <c r="E139" s="1">
        <f t="shared" si="42"/>
        <v>355.85784000000001</v>
      </c>
      <c r="F139">
        <v>2.87</v>
      </c>
      <c r="G139" s="1">
        <f t="shared" si="40"/>
        <v>30.892679999999999</v>
      </c>
      <c r="H139">
        <v>3.24</v>
      </c>
      <c r="I139" s="1">
        <f t="shared" si="41"/>
        <v>34.875360000000001</v>
      </c>
      <c r="K139" s="1">
        <f t="shared" si="43"/>
        <v>65.768039999999999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L1:AG105"/>
  <sheetViews>
    <sheetView topLeftCell="I41" zoomScaleNormal="100" workbookViewId="0">
      <selection activeCell="AG64" sqref="AG64"/>
    </sheetView>
  </sheetViews>
  <sheetFormatPr defaultRowHeight="15" x14ac:dyDescent="0.25"/>
  <sheetData>
    <row r="1" spans="29:33" ht="19.5" customHeight="1" x14ac:dyDescent="0.25"/>
    <row r="2" spans="29:33" ht="17.25" customHeight="1" x14ac:dyDescent="0.25"/>
    <row r="11" spans="29:33" ht="15.75" thickBot="1" x14ac:dyDescent="0.3"/>
    <row r="12" spans="29:33" ht="17.25" thickBot="1" x14ac:dyDescent="0.3">
      <c r="AC12" s="42"/>
      <c r="AD12" s="42"/>
      <c r="AE12" s="42"/>
      <c r="AF12" s="42"/>
      <c r="AG12" s="42"/>
    </row>
    <row r="13" spans="29:33" ht="17.25" thickBot="1" x14ac:dyDescent="0.3">
      <c r="AC13" s="42">
        <v>1</v>
      </c>
      <c r="AD13" s="42" t="s">
        <v>11</v>
      </c>
      <c r="AE13" s="42">
        <v>52.91</v>
      </c>
      <c r="AF13" s="1">
        <f>AE13*10.764</f>
        <v>569.52323999999987</v>
      </c>
      <c r="AG13" s="42">
        <v>14</v>
      </c>
    </row>
    <row r="14" spans="29:33" ht="13.5" customHeight="1" thickBot="1" x14ac:dyDescent="0.3">
      <c r="AC14" s="43">
        <v>2</v>
      </c>
      <c r="AD14" s="43" t="s">
        <v>11</v>
      </c>
      <c r="AE14" s="43">
        <v>53.23</v>
      </c>
      <c r="AF14" s="1">
        <f>AE14*10.764</f>
        <v>572.96771999999999</v>
      </c>
      <c r="AG14" s="43">
        <v>14</v>
      </c>
    </row>
    <row r="15" spans="29:33" ht="17.25" thickBot="1" x14ac:dyDescent="0.3">
      <c r="AC15" s="43"/>
      <c r="AD15" s="43"/>
      <c r="AE15" s="43"/>
      <c r="AF15" s="43"/>
      <c r="AG15" s="44">
        <f>SUM(AG13:AG14)</f>
        <v>28</v>
      </c>
    </row>
    <row r="36" spans="29:33" ht="15.75" thickBot="1" x14ac:dyDescent="0.3"/>
    <row r="37" spans="29:33" ht="17.25" thickBot="1" x14ac:dyDescent="0.3">
      <c r="AC37" s="42">
        <v>1</v>
      </c>
      <c r="AD37" s="42" t="s">
        <v>21</v>
      </c>
      <c r="AE37" s="42">
        <v>29.94</v>
      </c>
      <c r="AF37" s="1">
        <f>AE37*10.764</f>
        <v>322.27415999999999</v>
      </c>
      <c r="AG37" s="42">
        <v>7</v>
      </c>
    </row>
    <row r="38" spans="29:33" ht="17.25" thickBot="1" x14ac:dyDescent="0.3">
      <c r="AC38" s="43">
        <v>2</v>
      </c>
      <c r="AD38" s="43" t="s">
        <v>21</v>
      </c>
      <c r="AE38" s="43">
        <v>36.03</v>
      </c>
      <c r="AF38" s="1">
        <f t="shared" ref="AF38:AF40" si="0">AE38*10.764</f>
        <v>387.82691999999997</v>
      </c>
      <c r="AG38" s="43">
        <v>49</v>
      </c>
    </row>
    <row r="39" spans="29:33" ht="17.25" thickBot="1" x14ac:dyDescent="0.3">
      <c r="AC39" s="42">
        <v>3</v>
      </c>
      <c r="AD39" s="42" t="s">
        <v>21</v>
      </c>
      <c r="AE39" s="42">
        <v>38.270000000000003</v>
      </c>
      <c r="AF39" s="1">
        <f t="shared" si="0"/>
        <v>411.93828000000002</v>
      </c>
      <c r="AG39" s="42">
        <v>14</v>
      </c>
    </row>
    <row r="40" spans="29:33" ht="17.25" thickBot="1" x14ac:dyDescent="0.3">
      <c r="AC40" s="43">
        <v>4</v>
      </c>
      <c r="AD40" s="43" t="s">
        <v>11</v>
      </c>
      <c r="AE40" s="43">
        <v>50.52</v>
      </c>
      <c r="AF40" s="1">
        <f t="shared" si="0"/>
        <v>543.79728</v>
      </c>
      <c r="AG40" s="43">
        <v>14</v>
      </c>
    </row>
    <row r="41" spans="29:33" x14ac:dyDescent="0.25">
      <c r="AG41" s="25">
        <f>SUM(AG37:AG40)</f>
        <v>84</v>
      </c>
    </row>
    <row r="58" spans="29:33" ht="15.75" thickBot="1" x14ac:dyDescent="0.3"/>
    <row r="59" spans="29:33" ht="17.25" thickBot="1" x14ac:dyDescent="0.3">
      <c r="AC59" s="42"/>
      <c r="AD59" s="42"/>
      <c r="AE59" s="42"/>
      <c r="AF59" s="42"/>
      <c r="AG59" s="42"/>
    </row>
    <row r="60" spans="29:33" ht="17.25" thickBot="1" x14ac:dyDescent="0.3">
      <c r="AC60" s="43">
        <v>1</v>
      </c>
      <c r="AD60" s="43" t="s">
        <v>11</v>
      </c>
      <c r="AE60" s="43">
        <v>44.31</v>
      </c>
      <c r="AF60" s="1">
        <f t="shared" ref="AF60:AF63" si="1">AE60*10.764</f>
        <v>476.95283999999998</v>
      </c>
      <c r="AG60" s="43">
        <v>7</v>
      </c>
    </row>
    <row r="61" spans="29:33" ht="17.25" thickBot="1" x14ac:dyDescent="0.3">
      <c r="AC61" s="42">
        <v>2</v>
      </c>
      <c r="AD61" s="42" t="s">
        <v>11</v>
      </c>
      <c r="AE61" s="42">
        <v>47.09</v>
      </c>
      <c r="AF61" s="1">
        <f t="shared" si="1"/>
        <v>506.87675999999999</v>
      </c>
      <c r="AG61" s="42">
        <v>7</v>
      </c>
    </row>
    <row r="62" spans="29:33" ht="17.25" thickBot="1" x14ac:dyDescent="0.3">
      <c r="AC62" s="43">
        <v>3</v>
      </c>
      <c r="AD62" s="43" t="s">
        <v>11</v>
      </c>
      <c r="AE62" s="43">
        <v>47.81</v>
      </c>
      <c r="AF62" s="1">
        <f t="shared" si="1"/>
        <v>514.62684000000002</v>
      </c>
      <c r="AG62" s="43">
        <v>7</v>
      </c>
    </row>
    <row r="63" spans="29:33" ht="17.25" thickBot="1" x14ac:dyDescent="0.3">
      <c r="AC63" s="42">
        <v>4</v>
      </c>
      <c r="AD63" s="42" t="s">
        <v>11</v>
      </c>
      <c r="AE63" s="42">
        <v>50.32</v>
      </c>
      <c r="AF63" s="1">
        <f t="shared" si="1"/>
        <v>541.64447999999993</v>
      </c>
      <c r="AG63" s="42">
        <v>7</v>
      </c>
    </row>
    <row r="64" spans="29:33" ht="17.25" thickBot="1" x14ac:dyDescent="0.3">
      <c r="AC64" s="43"/>
      <c r="AD64" s="43"/>
      <c r="AE64" s="43"/>
      <c r="AF64" s="43"/>
      <c r="AG64" s="44">
        <f>SUM(AG60:AG63)</f>
        <v>28</v>
      </c>
    </row>
    <row r="65" spans="29:33" ht="17.25" thickBot="1" x14ac:dyDescent="0.3">
      <c r="AC65" s="42"/>
      <c r="AD65" s="42"/>
      <c r="AE65" s="42"/>
      <c r="AF65" s="42"/>
      <c r="AG65" s="42"/>
    </row>
    <row r="66" spans="29:33" ht="17.25" thickBot="1" x14ac:dyDescent="0.3">
      <c r="AC66" s="43"/>
      <c r="AD66" s="43"/>
      <c r="AE66" s="43"/>
      <c r="AF66" s="43"/>
      <c r="AG66" s="43"/>
    </row>
    <row r="71" spans="29:33" ht="21.75" customHeight="1" x14ac:dyDescent="0.25"/>
    <row r="83" spans="29:33" ht="15.75" thickBot="1" x14ac:dyDescent="0.3"/>
    <row r="84" spans="29:33" ht="17.25" thickBot="1" x14ac:dyDescent="0.3">
      <c r="AC84" s="42">
        <v>1</v>
      </c>
      <c r="AD84" s="42" t="s">
        <v>21</v>
      </c>
      <c r="AE84" s="42">
        <v>29.94</v>
      </c>
      <c r="AF84" s="1">
        <f t="shared" ref="AF84:AF89" si="2">AE84*10.764</f>
        <v>322.27415999999999</v>
      </c>
      <c r="AG84" s="42">
        <v>7</v>
      </c>
    </row>
    <row r="85" spans="29:33" ht="17.25" thickBot="1" x14ac:dyDescent="0.3">
      <c r="AC85" s="43">
        <v>2</v>
      </c>
      <c r="AD85" s="43" t="s">
        <v>21</v>
      </c>
      <c r="AE85" s="43">
        <v>35.92</v>
      </c>
      <c r="AF85" s="1">
        <f t="shared" si="2"/>
        <v>386.64287999999999</v>
      </c>
      <c r="AG85" s="43">
        <v>7</v>
      </c>
    </row>
    <row r="86" spans="29:33" ht="17.25" thickBot="1" x14ac:dyDescent="0.3">
      <c r="AC86" s="42">
        <v>3</v>
      </c>
      <c r="AD86" s="42" t="s">
        <v>21</v>
      </c>
      <c r="AE86" s="42">
        <v>35.93</v>
      </c>
      <c r="AF86" s="1">
        <f t="shared" si="2"/>
        <v>386.75051999999999</v>
      </c>
      <c r="AG86" s="42">
        <v>42</v>
      </c>
    </row>
    <row r="87" spans="29:33" ht="17.25" thickBot="1" x14ac:dyDescent="0.3">
      <c r="AC87" s="43">
        <v>4</v>
      </c>
      <c r="AD87" s="43" t="s">
        <v>21</v>
      </c>
      <c r="AE87" s="43">
        <v>37.56</v>
      </c>
      <c r="AF87" s="1">
        <f t="shared" si="2"/>
        <v>404.29584</v>
      </c>
      <c r="AG87" s="43">
        <v>14</v>
      </c>
    </row>
    <row r="88" spans="29:33" ht="17.25" thickBot="1" x14ac:dyDescent="0.3">
      <c r="AC88" s="42">
        <v>5</v>
      </c>
      <c r="AD88" s="42" t="s">
        <v>21</v>
      </c>
      <c r="AE88" s="42">
        <v>38.270000000000003</v>
      </c>
      <c r="AF88" s="1">
        <f t="shared" si="2"/>
        <v>411.93828000000002</v>
      </c>
      <c r="AG88" s="42">
        <v>14</v>
      </c>
    </row>
    <row r="89" spans="29:33" ht="17.25" thickBot="1" x14ac:dyDescent="0.3">
      <c r="AC89" s="43">
        <v>6</v>
      </c>
      <c r="AD89" s="43" t="s">
        <v>11</v>
      </c>
      <c r="AE89" s="43">
        <v>50.52</v>
      </c>
      <c r="AF89" s="1">
        <f t="shared" si="2"/>
        <v>543.79728</v>
      </c>
      <c r="AG89" s="43">
        <v>14</v>
      </c>
    </row>
    <row r="90" spans="29:33" x14ac:dyDescent="0.25">
      <c r="AG90" s="25">
        <f>SUM(AG84:AG89)</f>
        <v>98</v>
      </c>
    </row>
    <row r="97" spans="12:33" x14ac:dyDescent="0.25">
      <c r="AG97">
        <f>98+AG64+AG41+AG15</f>
        <v>238</v>
      </c>
    </row>
    <row r="104" spans="12:33" x14ac:dyDescent="0.25">
      <c r="L104" t="s">
        <v>51</v>
      </c>
      <c r="M104" t="s">
        <v>52</v>
      </c>
    </row>
    <row r="105" spans="12:33" x14ac:dyDescent="0.25">
      <c r="M105" t="s">
        <v>53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6:O31"/>
  <sheetViews>
    <sheetView workbookViewId="0">
      <selection activeCell="H29" sqref="H29"/>
    </sheetView>
  </sheetViews>
  <sheetFormatPr defaultRowHeight="15" x14ac:dyDescent="0.25"/>
  <cols>
    <col min="4" max="4" width="20" customWidth="1"/>
    <col min="5" max="5" width="15.28515625" customWidth="1"/>
    <col min="6" max="6" width="12.7109375" customWidth="1"/>
    <col min="7" max="7" width="17.28515625" customWidth="1"/>
    <col min="8" max="8" width="20.7109375" customWidth="1"/>
    <col min="13" max="13" width="12.5703125" bestFit="1" customWidth="1"/>
  </cols>
  <sheetData>
    <row r="6" spans="3:11" x14ac:dyDescent="0.25">
      <c r="C6" s="14" t="s">
        <v>5</v>
      </c>
      <c r="D6" s="14" t="s">
        <v>7</v>
      </c>
      <c r="E6" s="14" t="s">
        <v>16</v>
      </c>
      <c r="F6" s="14" t="s">
        <v>17</v>
      </c>
      <c r="G6" s="14" t="s">
        <v>18</v>
      </c>
      <c r="H6" s="27"/>
      <c r="I6" s="10"/>
      <c r="J6" s="10"/>
      <c r="K6" s="10"/>
    </row>
    <row r="7" spans="3:11" x14ac:dyDescent="0.25">
      <c r="C7" s="14"/>
      <c r="D7" s="14"/>
      <c r="E7" s="14">
        <v>623</v>
      </c>
      <c r="F7" s="17">
        <f>G7/E7</f>
        <v>4556.9823434991977</v>
      </c>
      <c r="G7" s="34">
        <v>2839000</v>
      </c>
      <c r="H7" s="27"/>
      <c r="I7" s="10"/>
      <c r="J7" s="10"/>
      <c r="K7" s="10"/>
    </row>
    <row r="8" spans="3:11" x14ac:dyDescent="0.25">
      <c r="C8" s="14"/>
      <c r="D8" s="14"/>
      <c r="E8" s="14">
        <v>767</v>
      </c>
      <c r="F8" s="17">
        <f t="shared" ref="F8:F11" si="0">G8/E8</f>
        <v>4577.5749674054759</v>
      </c>
      <c r="G8" s="34">
        <v>3511000</v>
      </c>
      <c r="H8" s="27"/>
      <c r="I8" s="10"/>
      <c r="J8" s="10"/>
      <c r="K8" s="10"/>
    </row>
    <row r="9" spans="3:11" x14ac:dyDescent="0.25">
      <c r="C9" s="21"/>
      <c r="D9" s="21"/>
      <c r="E9" s="14">
        <v>1250</v>
      </c>
      <c r="F9" s="17">
        <f t="shared" si="0"/>
        <v>4724.8</v>
      </c>
      <c r="G9" s="34">
        <v>5906000</v>
      </c>
      <c r="H9" s="32"/>
      <c r="I9" s="10"/>
      <c r="J9" s="10"/>
      <c r="K9" s="10"/>
    </row>
    <row r="10" spans="3:11" x14ac:dyDescent="0.25">
      <c r="E10" s="14">
        <v>430</v>
      </c>
      <c r="F10" s="17">
        <f t="shared" si="0"/>
        <v>5039.5348837209303</v>
      </c>
      <c r="G10" s="34">
        <v>2167000</v>
      </c>
      <c r="H10" s="10"/>
      <c r="I10" s="10"/>
      <c r="J10" s="10"/>
      <c r="K10" s="10"/>
    </row>
    <row r="11" spans="3:11" x14ac:dyDescent="0.25">
      <c r="D11" s="24"/>
      <c r="E11" s="14">
        <v>1007</v>
      </c>
      <c r="F11" s="17">
        <f t="shared" si="0"/>
        <v>4448.8579940417085</v>
      </c>
      <c r="G11" s="3">
        <v>4480000</v>
      </c>
      <c r="H11" s="10"/>
      <c r="I11" s="10"/>
      <c r="J11" s="10"/>
      <c r="K11" s="10"/>
    </row>
    <row r="12" spans="3:11" x14ac:dyDescent="0.25">
      <c r="C12" s="14">
        <v>950</v>
      </c>
      <c r="D12" s="34"/>
      <c r="E12" s="14"/>
      <c r="F12" s="17">
        <f>G12/C12</f>
        <v>6315.7894736842109</v>
      </c>
      <c r="G12" s="3">
        <v>6000000</v>
      </c>
      <c r="H12" s="10"/>
      <c r="I12" s="10"/>
      <c r="J12" s="10"/>
      <c r="K12" s="10"/>
    </row>
    <row r="13" spans="3:11" x14ac:dyDescent="0.25">
      <c r="C13" s="14"/>
      <c r="D13" s="14">
        <v>840</v>
      </c>
      <c r="E13" s="14"/>
      <c r="F13" s="17">
        <f>G13/D13</f>
        <v>3535.7142857142858</v>
      </c>
      <c r="G13" s="3">
        <v>2970000</v>
      </c>
      <c r="H13" s="10"/>
      <c r="I13" s="10"/>
      <c r="J13" s="10"/>
      <c r="K13" s="10"/>
    </row>
    <row r="14" spans="3:11" x14ac:dyDescent="0.25">
      <c r="E14" s="14">
        <v>1000</v>
      </c>
      <c r="F14" s="17">
        <f>G14/E14</f>
        <v>3600</v>
      </c>
      <c r="G14" s="3">
        <v>3600000</v>
      </c>
      <c r="H14" s="10"/>
      <c r="I14" s="10"/>
      <c r="J14" s="10"/>
      <c r="K14" s="10"/>
    </row>
    <row r="15" spans="3:11" x14ac:dyDescent="0.25">
      <c r="E15" s="14">
        <v>1003</v>
      </c>
      <c r="F15" s="17">
        <f>G15/E15</f>
        <v>3698.9032901296114</v>
      </c>
      <c r="G15" s="3">
        <v>3710000</v>
      </c>
    </row>
    <row r="16" spans="3:11" x14ac:dyDescent="0.25">
      <c r="F16" s="28" t="e">
        <f t="shared" ref="F16:F17" si="1">G16/C16</f>
        <v>#DIV/0!</v>
      </c>
    </row>
    <row r="17" spans="2:15" x14ac:dyDescent="0.25">
      <c r="F17" s="28" t="e">
        <f t="shared" si="1"/>
        <v>#DIV/0!</v>
      </c>
    </row>
    <row r="23" spans="2:15" x14ac:dyDescent="0.25">
      <c r="C23">
        <v>35.89</v>
      </c>
      <c r="D23">
        <f>C23*10.764</f>
        <v>386.31995999999998</v>
      </c>
      <c r="E23">
        <v>4.97</v>
      </c>
      <c r="F23">
        <f>E23*10.764</f>
        <v>53.497079999999997</v>
      </c>
      <c r="G23">
        <f>D23+F23</f>
        <v>439.81703999999996</v>
      </c>
      <c r="H23" s="3">
        <v>1600000</v>
      </c>
      <c r="I23">
        <f>H23/G23</f>
        <v>3637.8763314854746</v>
      </c>
      <c r="K23" s="2"/>
    </row>
    <row r="24" spans="2:15" x14ac:dyDescent="0.25">
      <c r="B24">
        <v>603</v>
      </c>
      <c r="C24">
        <v>38.270000000000003</v>
      </c>
      <c r="D24">
        <f>C24*10.764</f>
        <v>411.93828000000002</v>
      </c>
      <c r="E24">
        <v>3.42</v>
      </c>
      <c r="F24">
        <f>E24*10.764</f>
        <v>36.81288</v>
      </c>
      <c r="G24">
        <f>D24+F24</f>
        <v>448.75116000000003</v>
      </c>
      <c r="H24" s="3">
        <v>1500000</v>
      </c>
      <c r="I24">
        <f>H24/G24</f>
        <v>3342.6097438945894</v>
      </c>
      <c r="K24">
        <v>90000</v>
      </c>
      <c r="L24">
        <v>15000</v>
      </c>
      <c r="M24" s="2">
        <f>H24+K24+L24</f>
        <v>1605000</v>
      </c>
      <c r="O24" s="2">
        <f>M24/G24</f>
        <v>3576.5924259672106</v>
      </c>
    </row>
    <row r="25" spans="2:15" x14ac:dyDescent="0.25">
      <c r="B25">
        <v>403</v>
      </c>
      <c r="C25">
        <v>38.270000000000003</v>
      </c>
      <c r="D25">
        <f t="shared" ref="D25:D31" si="2">C25*10.764</f>
        <v>411.93828000000002</v>
      </c>
      <c r="E25">
        <v>3.42</v>
      </c>
      <c r="F25">
        <f t="shared" ref="F25:F30" si="3">E25*10.764</f>
        <v>36.81288</v>
      </c>
      <c r="G25">
        <f t="shared" ref="G25:G29" si="4">D25+F25</f>
        <v>448.75116000000003</v>
      </c>
      <c r="H25" s="3">
        <v>1400000</v>
      </c>
      <c r="I25">
        <f t="shared" ref="I25:I28" si="5">H25/G25</f>
        <v>3119.7690943016169</v>
      </c>
      <c r="K25">
        <v>84000</v>
      </c>
      <c r="L25">
        <v>14000</v>
      </c>
      <c r="M25" s="2">
        <f t="shared" ref="M25:M29" si="6">H25+K25+L25</f>
        <v>1498000</v>
      </c>
      <c r="O25" s="2">
        <f t="shared" ref="O25:O31" si="7">M25/G25</f>
        <v>3338.1529309027301</v>
      </c>
    </row>
    <row r="26" spans="2:15" x14ac:dyDescent="0.25">
      <c r="D26">
        <f t="shared" si="2"/>
        <v>0</v>
      </c>
      <c r="E26">
        <v>3.42</v>
      </c>
      <c r="G26">
        <f t="shared" si="4"/>
        <v>0</v>
      </c>
      <c r="I26" t="e">
        <f t="shared" si="5"/>
        <v>#DIV/0!</v>
      </c>
      <c r="M26" s="2">
        <f t="shared" si="6"/>
        <v>0</v>
      </c>
      <c r="O26" s="2" t="e">
        <f t="shared" si="7"/>
        <v>#DIV/0!</v>
      </c>
    </row>
    <row r="27" spans="2:15" x14ac:dyDescent="0.25">
      <c r="D27">
        <f t="shared" si="2"/>
        <v>0</v>
      </c>
      <c r="E27">
        <v>3.42</v>
      </c>
      <c r="G27">
        <f t="shared" si="4"/>
        <v>0</v>
      </c>
      <c r="I27" t="e">
        <f t="shared" si="5"/>
        <v>#DIV/0!</v>
      </c>
      <c r="M27" s="2">
        <f t="shared" si="6"/>
        <v>0</v>
      </c>
      <c r="O27" s="2" t="e">
        <f t="shared" si="7"/>
        <v>#DIV/0!</v>
      </c>
    </row>
    <row r="28" spans="2:15" x14ac:dyDescent="0.25">
      <c r="D28">
        <f t="shared" si="2"/>
        <v>0</v>
      </c>
      <c r="E28">
        <v>3.42</v>
      </c>
      <c r="G28">
        <f t="shared" si="4"/>
        <v>0</v>
      </c>
      <c r="I28" t="e">
        <f t="shared" si="5"/>
        <v>#DIV/0!</v>
      </c>
      <c r="M28" s="2">
        <f t="shared" si="6"/>
        <v>0</v>
      </c>
      <c r="O28" s="2" t="e">
        <f t="shared" si="7"/>
        <v>#DIV/0!</v>
      </c>
    </row>
    <row r="29" spans="2:15" x14ac:dyDescent="0.25">
      <c r="D29">
        <f t="shared" si="2"/>
        <v>0</v>
      </c>
      <c r="E29">
        <v>3.42</v>
      </c>
      <c r="G29">
        <f t="shared" si="4"/>
        <v>0</v>
      </c>
      <c r="M29" s="2">
        <f t="shared" si="6"/>
        <v>0</v>
      </c>
      <c r="O29" s="2" t="e">
        <f t="shared" si="7"/>
        <v>#DIV/0!</v>
      </c>
    </row>
    <row r="30" spans="2:15" x14ac:dyDescent="0.25">
      <c r="D30">
        <f t="shared" si="2"/>
        <v>0</v>
      </c>
      <c r="O30" s="2" t="e">
        <f t="shared" si="7"/>
        <v>#DIV/0!</v>
      </c>
    </row>
    <row r="31" spans="2:15" x14ac:dyDescent="0.25">
      <c r="D31">
        <f t="shared" si="2"/>
        <v>0</v>
      </c>
      <c r="O31" s="2" t="e">
        <f t="shared" si="7"/>
        <v>#DIV/0!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Bldg-1, Wing_A</vt:lpstr>
      <vt:lpstr>Bldg-2, Wing-B to D)</vt:lpstr>
      <vt:lpstr>Bldg-3, Wing -E</vt:lpstr>
      <vt:lpstr>Bldg-4, Wing-F to H</vt:lpstr>
      <vt:lpstr>Total</vt:lpstr>
      <vt:lpstr>Typical Flr</vt:lpstr>
      <vt:lpstr>RERA</vt:lpstr>
      <vt:lpstr>Calcu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2024-05-18T07:04:44Z</dcterms:modified>
</cp:coreProperties>
</file>