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54C0CA35-6815-40FE-9970-7CAB422838D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heet1" sheetId="1" r:id="rId1"/>
    <sheet name="Sheet2" sheetId="5" r:id="rId2"/>
    <sheet name="Sheet7" sheetId="10" r:id="rId3"/>
    <sheet name="Sheet3" sheetId="6" r:id="rId4"/>
    <sheet name="Sheet4" sheetId="7" r:id="rId5"/>
    <sheet name="Sheet5" sheetId="8" r:id="rId6"/>
    <sheet name="Sheet6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C12" i="1"/>
  <c r="C11" i="1"/>
  <c r="C10" i="1"/>
  <c r="C8" i="1"/>
  <c r="C6" i="1"/>
  <c r="C13" i="1" s="1"/>
  <c r="C5" i="1"/>
  <c r="C14" i="1" s="1"/>
  <c r="C37" i="1"/>
  <c r="C36" i="1"/>
  <c r="A36" i="1"/>
  <c r="E5" i="1"/>
  <c r="C15" i="1" l="1"/>
  <c r="C17" i="1" s="1"/>
  <c r="C19" i="1" s="1"/>
  <c r="B18" i="1"/>
  <c r="F5" i="1"/>
  <c r="J12" i="1"/>
  <c r="B10" i="1" l="1"/>
  <c r="B11" i="1" s="1"/>
  <c r="B8" i="1"/>
  <c r="B6" i="1"/>
  <c r="B5" i="1"/>
  <c r="B14" i="1" s="1"/>
  <c r="B12" i="1" l="1"/>
  <c r="B13" i="1" s="1"/>
  <c r="B15" i="1"/>
  <c r="B17" i="1" s="1"/>
  <c r="B19" i="1" s="1"/>
  <c r="C35" i="1" l="1"/>
  <c r="C34" i="1"/>
  <c r="C33" i="1"/>
  <c r="I4" i="1" l="1"/>
  <c r="I5" i="1" s="1"/>
  <c r="I29" i="1"/>
  <c r="I28" i="1" l="1"/>
  <c r="I25" i="1" l="1"/>
  <c r="I30" i="1"/>
  <c r="F25" i="1"/>
  <c r="G25" i="1" l="1"/>
  <c r="F26" i="1"/>
  <c r="G26" i="1"/>
  <c r="F27" i="1"/>
  <c r="G27" i="1"/>
  <c r="F28" i="1"/>
  <c r="G28" i="1"/>
  <c r="F29" i="1"/>
  <c r="G29" i="1"/>
  <c r="F30" i="1"/>
  <c r="G30" i="1"/>
  <c r="F31" i="1"/>
  <c r="G31" i="1"/>
  <c r="F33" i="1"/>
  <c r="F34" i="1"/>
  <c r="G34" i="1" s="1"/>
  <c r="G35" i="1"/>
  <c r="G33" i="1" l="1"/>
  <c r="H33" i="1"/>
  <c r="I26" i="1" l="1"/>
  <c r="H30" i="1" l="1"/>
  <c r="H29" i="1"/>
  <c r="H31" i="1"/>
  <c r="H25" i="1" l="1"/>
  <c r="H34" i="1" l="1"/>
  <c r="H26" i="1"/>
  <c r="H27" i="1"/>
  <c r="H28" i="1"/>
  <c r="G3" i="1" l="1"/>
</calcChain>
</file>

<file path=xl/sharedStrings.xml><?xml version="1.0" encoding="utf-8"?>
<sst xmlns="http://schemas.openxmlformats.org/spreadsheetml/2006/main" count="26" uniqueCount="25">
  <si>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</si>
  <si>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</si>
  <si>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</si>
  <si>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</si>
  <si>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</si>
  <si>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</si>
  <si>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</si>
  <si>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</si>
  <si>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</si>
  <si>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</si>
  <si>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</si>
  <si>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</si>
  <si>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</si>
  <si>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</si>
  <si>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</si>
  <si>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</si>
  <si>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</si>
  <si>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</si>
  <si>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</si>
  <si>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</si>
  <si>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</si>
  <si>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Value / RV</t>
  </si>
  <si>
    <t>Area</t>
  </si>
  <si>
    <t>Agreement carpet area</t>
  </si>
  <si>
    <t xml:space="preserve">Flat 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</si>
</sst>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0" fillId="0" borderId="1" xfId="0" applyBorder="1"/>
    <xf numFmtId="43" fontId="0" fillId="0" borderId="1" xfId="0" applyNumberFormat="1" applyBorder="1"/>
    <xf numFmtId="165" fontId="2" fillId="0" borderId="0" xfId="1" applyNumberFormat="1" applyFont="1" applyFill="1" applyBorder="1"/>
    <xf numFmtId="0" fontId="8" fillId="0" borderId="0" xfId="2" applyFill="1" applyBorder="1" applyAlignment="1" applyProtection="1"/>
    <xf numFmtId="43" fontId="0" fillId="0" borderId="6" xfId="0" applyNumberFormat="1" applyBorder="1"/>
    <xf numFmtId="43" fontId="12" fillId="0" borderId="1" xfId="1" applyFont="1" applyFill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10" fontId="2" fillId="0" borderId="0" xfId="0" applyNumberFormat="1" applyFont="1"/>
    <xf numFmtId="0" fontId="0" fillId="0" borderId="0" xfId="0" applyAlignment="1">
      <alignment wrapText="1"/>
    </xf>
    <xf numFmtId="0" fontId="0" fillId="0" borderId="2" xfId="0" applyBorder="1"/>
    <xf numFmtId="0" fontId="7" fillId="0" borderId="4" xfId="0" applyFont="1" applyBorder="1"/>
    <xf numFmtId="0" fontId="0" fillId="0" borderId="3" xfId="0" applyBorder="1"/>
    <xf numFmtId="0" fontId="10" fillId="0" borderId="1" xfId="0" applyFont="1" applyBorder="1"/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7" fillId="0" borderId="0" xfId="0" applyFont="1"/>
    <xf numFmtId="43" fontId="10" fillId="0" borderId="1" xfId="0" applyNumberFormat="1" applyFont="1" applyBorder="1"/>
    <xf numFmtId="0" fontId="0" fillId="0" borderId="5" xfId="0" applyBorder="1"/>
    <xf numFmtId="43" fontId="3" fillId="0" borderId="0" xfId="1" applyFont="1" applyFill="1" applyBorder="1"/>
    <xf numFmtId="43" fontId="2" fillId="0" borderId="0" xfId="1" applyFont="1" applyFill="1" applyBorder="1"/>
    <xf numFmtId="0" fontId="10" fillId="0" borderId="1" xfId="0" applyFont="1" applyBorder="1" applyAlignment="1">
      <alignment wrapText="1"/>
    </xf>
    <xf numFmtId="0" fontId="12" fillId="0" borderId="1" xfId="0" applyFont="1" applyBorder="1"/>
    <xf numFmtId="0" fontId="10" fillId="0" borderId="1" xfId="1" applyNumberFormat="1" applyFont="1" applyFill="1" applyBorder="1"/>
    <xf numFmtId="43" fontId="0" fillId="0" borderId="0" xfId="1" applyFont="1" applyFill="1"/>
    <xf numFmtId="164" fontId="0" fillId="0" borderId="0" xfId="1" applyNumberFormat="1" applyFont="1" applyFill="1"/>
    <xf numFmtId="43" fontId="5" fillId="0" borderId="0" xfId="0" applyNumberFormat="1" applyFont="1"/>
    <xf numFmtId="43" fontId="9" fillId="0" borderId="0" xfId="0" applyNumberFormat="1" applyFont="1"/>
    <xf numFmtId="10" fontId="12" fillId="0" borderId="1" xfId="0" applyNumberFormat="1" applyFont="1" applyBorder="1"/>
    <xf numFmtId="10" fontId="10" fillId="0" borderId="1" xfId="1" applyNumberFormat="1" applyFont="1" applyFill="1" applyBorder="1"/>
    <xf numFmtId="2" fontId="0" fillId="0" borderId="0" xfId="1" applyNumberFormat="1" applyFont="1" applyFill="1" applyBorder="1"/>
    <xf numFmtId="43" fontId="10" fillId="0" borderId="1" xfId="1" applyFont="1" applyFill="1" applyBorder="1"/>
    <xf numFmtId="43" fontId="0" fillId="0" borderId="0" xfId="1" applyFont="1" applyFill="1" applyBorder="1"/>
    <xf numFmtId="0" fontId="11" fillId="0" borderId="1" xfId="0" applyFont="1" applyBorder="1"/>
    <xf numFmtId="0" fontId="13" fillId="0" borderId="1" xfId="0" applyFont="1" applyBorder="1"/>
    <xf numFmtId="43" fontId="11" fillId="0" borderId="1" xfId="0" applyNumberFormat="1" applyFont="1" applyBorder="1"/>
    <xf numFmtId="43" fontId="13" fillId="0" borderId="1" xfId="0" applyNumberFormat="1" applyFont="1" applyBorder="1"/>
    <xf numFmtId="43" fontId="14" fillId="0" borderId="0" xfId="0" applyNumberFormat="1" applyFont="1"/>
    <xf numFmtId="43" fontId="7" fillId="0" borderId="0" xfId="0" applyNumberFormat="1" applyFont="1"/>
    <xf numFmtId="0" fontId="7" fillId="0" borderId="1" xfId="0" applyFont="1" applyBorder="1"/>
    <xf numFmtId="0" fontId="0" fillId="0" borderId="6" xfId="0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583063</xdr:colOff>
      <xdr:row>46</xdr:row>
      <xdr:rowOff>1223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D9D2ED-46CB-BC8C-C6D6-90256EA62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03863" cy="876422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18</xdr:col>
      <xdr:colOff>19050</xdr:colOff>
      <xdr:row>90</xdr:row>
      <xdr:rowOff>46083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85AB8B-A4BC-4FDC-8FA4-77B55B441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0991850" cy="7285083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487800</xdr:colOff>
      <xdr:row>47</xdr:row>
      <xdr:rowOff>153671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FA63EC-6ADA-4E1D-BA13-F4099293F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08600" cy="91071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335208</xdr:colOff>
      <xdr:row>45</xdr:row>
      <xdr:rowOff>77407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A9524C-6F00-EAA0-22A8-21FC51F49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136808" cy="86499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123825</xdr:colOff>
      <xdr:row>31</xdr:row>
      <xdr:rowOff>114300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6DB76CCB-B3D1-4DE9-9287-82A33EBDE9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5124"/>
        <a:stretch/>
      </xdr:blipFill>
      <xdr:spPr bwMode="auto">
        <a:xfrm>
          <a:off x="0" y="0"/>
          <a:ext cx="6829425" cy="60198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200819</xdr:colOff>
      <xdr:row>41</xdr:row>
      <xdr:rowOff>153511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87219" cy="796401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20</xdr:col>
      <xdr:colOff>67450</xdr:colOff>
      <xdr:row>41</xdr:row>
      <xdr:rowOff>58248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0"/>
          <a:ext cx="5553850" cy="786874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182362</xdr:colOff>
      <xdr:row>39</xdr:row>
      <xdr:rowOff>115353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140DC7-7505-4360-8188-97D7170C2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935962" cy="7544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opLeftCell="A10" zoomScaleNormal="10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5.5703125" style="24" bestFit="1" customWidth="1"/>
    <col min="3" max="3" width="18.28515625" bestFit="1" customWidth="1"/>
    <col min="4" max="4" width="28.140625" bestFit="1" customWidth="1"/>
    <col min="5" max="5" width="21.7109375" bestFit="1" customWidth="1"/>
    <col min="6" max="6" width="18.85546875" bestFit="1" customWidth="1"/>
    <col min="7" max="7" width="19.85546875" bestFit="1" customWidth="1"/>
    <col min="8" max="8" width="15.4257812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3" x14ac:dyDescent="0.25">
      <c r="A1" s="18"/>
      <c r="B1" s="19"/>
      <c r="E1" s="18"/>
      <c r="F1" s="20"/>
      <c r="G1" s="20"/>
    </row>
    <row r="2" spans="1:13" ht="16.5" x14ac:dyDescent="0.3">
      <c r="A2" s="21" t="s">
        <v>24</v>
      </c>
      <c r="B2" s="22">
        <v>1008</v>
      </c>
      <c r="C2" s="23">
        <v>1909</v>
      </c>
      <c r="D2" s="24"/>
      <c r="E2" t="s">
        <v>13</v>
      </c>
    </row>
    <row r="3" spans="1:13" ht="16.5" x14ac:dyDescent="0.3">
      <c r="A3" s="21" t="s">
        <v>0</v>
      </c>
      <c r="B3" s="10">
        <v>11800</v>
      </c>
      <c r="C3" s="25">
        <v>12000</v>
      </c>
      <c r="D3" s="4"/>
      <c r="E3" s="26">
        <v>2022</v>
      </c>
      <c r="F3" s="27">
        <v>2023</v>
      </c>
      <c r="G3" s="28">
        <f>F3-E3</f>
        <v>1</v>
      </c>
      <c r="I3">
        <v>26250</v>
      </c>
      <c r="L3" s="1"/>
      <c r="M3" s="2"/>
    </row>
    <row r="4" spans="1:13" ht="33" x14ac:dyDescent="0.3">
      <c r="A4" s="29" t="s">
        <v>1</v>
      </c>
      <c r="B4" s="10">
        <v>2600</v>
      </c>
      <c r="C4" s="25">
        <v>2600</v>
      </c>
      <c r="D4" s="4"/>
      <c r="E4" t="s">
        <v>23</v>
      </c>
      <c r="F4" s="27"/>
      <c r="G4" s="28"/>
      <c r="I4">
        <f>I3/100*115</f>
        <v>30187.5</v>
      </c>
      <c r="K4" s="17"/>
      <c r="L4" s="1"/>
      <c r="M4" s="2"/>
    </row>
    <row r="5" spans="1:13" ht="16.5" x14ac:dyDescent="0.3">
      <c r="A5" s="21" t="s">
        <v>2</v>
      </c>
      <c r="B5" s="10">
        <f>B3-B4</f>
        <v>9200</v>
      </c>
      <c r="C5" s="25">
        <f>C3-C4</f>
        <v>9400</v>
      </c>
      <c r="D5" s="4"/>
      <c r="E5">
        <f>33.03*10.764</f>
        <v>355.53492</v>
      </c>
      <c r="F5">
        <f>E5*1.1</f>
        <v>391.08841200000001</v>
      </c>
      <c r="G5" s="7"/>
      <c r="I5">
        <f>I4/10.764</f>
        <v>2804.4871794871797</v>
      </c>
      <c r="L5" s="1"/>
      <c r="M5" s="2"/>
    </row>
    <row r="6" spans="1:13" ht="16.5" x14ac:dyDescent="0.3">
      <c r="A6" s="21" t="s">
        <v>3</v>
      </c>
      <c r="B6" s="10">
        <f>B4</f>
        <v>2600</v>
      </c>
      <c r="C6" s="25">
        <f>C4</f>
        <v>2600</v>
      </c>
      <c r="D6" s="4"/>
      <c r="F6" s="4"/>
      <c r="G6" s="4"/>
      <c r="H6" s="12"/>
      <c r="I6" s="12"/>
      <c r="L6" s="1"/>
      <c r="M6" s="2"/>
    </row>
    <row r="7" spans="1:13" ht="16.5" x14ac:dyDescent="0.3">
      <c r="A7" s="21" t="s">
        <v>4</v>
      </c>
      <c r="B7" s="30">
        <v>0</v>
      </c>
      <c r="C7" s="31">
        <v>0</v>
      </c>
      <c r="D7" s="32"/>
      <c r="G7" s="15"/>
      <c r="H7" s="12"/>
      <c r="I7" s="12"/>
      <c r="L7" s="13"/>
      <c r="M7" s="14"/>
    </row>
    <row r="8" spans="1:13" ht="16.5" x14ac:dyDescent="0.3">
      <c r="A8" s="21" t="s">
        <v>5</v>
      </c>
      <c r="B8" s="30">
        <f>B9-B7</f>
        <v>60</v>
      </c>
      <c r="C8" s="31">
        <f>C9-C7</f>
        <v>60</v>
      </c>
      <c r="D8" s="33"/>
      <c r="F8" s="34"/>
      <c r="G8" s="34"/>
      <c r="H8" s="12"/>
      <c r="I8" s="12"/>
      <c r="L8" s="13"/>
      <c r="M8" s="14"/>
    </row>
    <row r="9" spans="1:13" ht="16.5" x14ac:dyDescent="0.3">
      <c r="A9" s="21" t="s">
        <v>6</v>
      </c>
      <c r="B9" s="30">
        <v>60</v>
      </c>
      <c r="C9" s="31">
        <v>60</v>
      </c>
      <c r="D9" s="32"/>
      <c r="F9" s="4"/>
      <c r="G9" s="34"/>
      <c r="H9" s="12"/>
      <c r="I9" s="12"/>
      <c r="J9" s="15"/>
      <c r="K9" s="15"/>
      <c r="L9" s="11"/>
      <c r="M9" s="14"/>
    </row>
    <row r="10" spans="1:13" ht="33" x14ac:dyDescent="0.3">
      <c r="A10" s="29" t="s">
        <v>7</v>
      </c>
      <c r="B10" s="30">
        <f>90*B7/B9</f>
        <v>0</v>
      </c>
      <c r="C10" s="31">
        <f>90*C7/C9</f>
        <v>0</v>
      </c>
      <c r="D10" s="32"/>
      <c r="F10" s="35"/>
      <c r="G10" s="34"/>
      <c r="H10" s="12"/>
      <c r="I10" s="12"/>
      <c r="J10" s="15">
        <v>508</v>
      </c>
      <c r="K10" s="15"/>
      <c r="L10" s="11"/>
      <c r="M10" s="14"/>
    </row>
    <row r="11" spans="1:13" ht="16.5" x14ac:dyDescent="0.3">
      <c r="A11" s="21"/>
      <c r="B11" s="36">
        <f>B10%</f>
        <v>0</v>
      </c>
      <c r="C11" s="37">
        <f>C10%</f>
        <v>0</v>
      </c>
      <c r="D11" s="38"/>
      <c r="G11" s="34"/>
      <c r="H11" s="12"/>
      <c r="I11" s="12"/>
      <c r="J11" s="15">
        <v>26</v>
      </c>
      <c r="K11" s="15"/>
      <c r="L11" s="11"/>
      <c r="M11" s="16"/>
    </row>
    <row r="12" spans="1:13" ht="16.5" x14ac:dyDescent="0.3">
      <c r="A12" s="21" t="s">
        <v>8</v>
      </c>
      <c r="B12" s="10">
        <f>B6*B11</f>
        <v>0</v>
      </c>
      <c r="C12" s="39">
        <f>C6*C11</f>
        <v>0</v>
      </c>
      <c r="D12" s="40"/>
      <c r="G12" s="34"/>
      <c r="H12" s="12"/>
      <c r="I12" s="12"/>
      <c r="J12" s="15">
        <f>SUM(J10:J11)</f>
        <v>534</v>
      </c>
      <c r="K12" s="15"/>
      <c r="L12" s="11"/>
      <c r="M12" s="2"/>
    </row>
    <row r="13" spans="1:13" ht="16.5" x14ac:dyDescent="0.3">
      <c r="A13" s="21" t="s">
        <v>9</v>
      </c>
      <c r="B13" s="10">
        <f>B6-B12</f>
        <v>2600</v>
      </c>
      <c r="C13" s="39">
        <f>C6-C12</f>
        <v>2600</v>
      </c>
      <c r="D13" s="40"/>
      <c r="G13" s="34"/>
      <c r="H13" s="12"/>
      <c r="I13" s="12"/>
      <c r="J13" s="15"/>
      <c r="K13" s="15"/>
      <c r="L13" s="11"/>
      <c r="M13" s="2"/>
    </row>
    <row r="14" spans="1:13" ht="16.5" x14ac:dyDescent="0.3">
      <c r="A14" s="21" t="s">
        <v>2</v>
      </c>
      <c r="B14" s="10">
        <f>B5</f>
        <v>9200</v>
      </c>
      <c r="C14" s="25">
        <f>C5</f>
        <v>9400</v>
      </c>
      <c r="D14" s="4"/>
      <c r="G14" s="34"/>
      <c r="H14" s="12"/>
      <c r="I14" s="12"/>
      <c r="J14" s="15"/>
      <c r="K14" s="15"/>
      <c r="L14" s="11"/>
      <c r="M14" s="2"/>
    </row>
    <row r="15" spans="1:13" ht="16.5" x14ac:dyDescent="0.3">
      <c r="A15" s="21" t="s">
        <v>10</v>
      </c>
      <c r="B15" s="10">
        <f>B14+B13</f>
        <v>11800</v>
      </c>
      <c r="C15" s="25">
        <f>C14+C13</f>
        <v>12000</v>
      </c>
      <c r="D15" s="4"/>
      <c r="G15" s="34"/>
      <c r="H15" s="15"/>
      <c r="I15" s="15"/>
      <c r="J15" s="15"/>
      <c r="K15" s="15"/>
      <c r="L15" s="11"/>
      <c r="M15" s="2"/>
    </row>
    <row r="16" spans="1:13" ht="16.5" x14ac:dyDescent="0.3">
      <c r="A16" s="21" t="s">
        <v>22</v>
      </c>
      <c r="B16" s="41">
        <v>356</v>
      </c>
      <c r="C16" s="42">
        <v>356</v>
      </c>
      <c r="D16" s="4"/>
      <c r="E16" s="3"/>
      <c r="F16" s="3"/>
      <c r="G16" s="3"/>
      <c r="H16" s="4"/>
      <c r="M16" s="14"/>
    </row>
    <row r="17" spans="1:14" ht="16.5" x14ac:dyDescent="0.3">
      <c r="A17" s="42" t="s">
        <v>21</v>
      </c>
      <c r="B17" s="43">
        <f>B16*B15</f>
        <v>4200800</v>
      </c>
      <c r="C17" s="44">
        <f>C16*C15</f>
        <v>4272000</v>
      </c>
      <c r="D17" s="4"/>
      <c r="E17" s="3"/>
      <c r="F17" s="45"/>
      <c r="G17" s="3"/>
      <c r="H17" s="4"/>
      <c r="M17" s="3"/>
      <c r="N17" s="4"/>
    </row>
    <row r="18" spans="1:14" ht="16.5" x14ac:dyDescent="0.3">
      <c r="A18" s="42" t="s">
        <v>12</v>
      </c>
      <c r="B18" s="43">
        <f>391*B4</f>
        <v>1016600</v>
      </c>
      <c r="C18" s="44">
        <f>391*C4</f>
        <v>1016600</v>
      </c>
      <c r="D18" s="4"/>
      <c r="E18" s="4"/>
      <c r="F18" s="3"/>
    </row>
    <row r="19" spans="1:14" ht="16.5" x14ac:dyDescent="0.3">
      <c r="A19" s="41" t="s">
        <v>16</v>
      </c>
      <c r="B19" s="43">
        <f>B17*0.03/12</f>
        <v>10502</v>
      </c>
      <c r="C19" s="43">
        <f>C17*0.03/12</f>
        <v>10680</v>
      </c>
      <c r="D19" s="4"/>
      <c r="E19" s="4"/>
      <c r="F19" s="3"/>
    </row>
    <row r="20" spans="1:14" x14ac:dyDescent="0.25">
      <c r="B20" s="46"/>
    </row>
    <row r="21" spans="1:14" x14ac:dyDescent="0.25">
      <c r="B21" s="46"/>
    </row>
    <row r="23" spans="1:14" x14ac:dyDescent="0.25">
      <c r="C23" t="s">
        <v>14</v>
      </c>
    </row>
    <row r="24" spans="1:14" x14ac:dyDescent="0.25">
      <c r="B24" s="47" t="s">
        <v>15</v>
      </c>
      <c r="C24" s="5" t="s">
        <v>20</v>
      </c>
      <c r="D24" s="5"/>
      <c r="E24" s="5" t="s">
        <v>11</v>
      </c>
      <c r="F24" s="5" t="s">
        <v>17</v>
      </c>
      <c r="G24" s="5" t="s">
        <v>18</v>
      </c>
      <c r="H24" s="5" t="s">
        <v>19</v>
      </c>
      <c r="I24" s="5"/>
    </row>
    <row r="25" spans="1:14" ht="17.25" x14ac:dyDescent="0.3">
      <c r="B25" s="47">
        <v>575</v>
      </c>
      <c r="C25" s="5"/>
      <c r="D25" s="5"/>
      <c r="E25" s="5">
        <v>6500000</v>
      </c>
      <c r="F25" s="6">
        <f t="shared" ref="F25:F31" si="0">E25/B25</f>
        <v>11304.347826086956</v>
      </c>
      <c r="G25" s="6" t="e">
        <f>E25/C25</f>
        <v>#DIV/0!</v>
      </c>
      <c r="H25" s="6" t="e">
        <f>E25/#REF!</f>
        <v>#REF!</v>
      </c>
      <c r="I25" s="5">
        <f>C25/B25</f>
        <v>0</v>
      </c>
      <c r="J25" s="8"/>
    </row>
    <row r="26" spans="1:14" ht="17.25" x14ac:dyDescent="0.3">
      <c r="B26" s="47">
        <v>576</v>
      </c>
      <c r="C26" s="5"/>
      <c r="D26" s="5"/>
      <c r="E26" s="5">
        <v>7000000</v>
      </c>
      <c r="F26" s="6">
        <f t="shared" si="0"/>
        <v>12152.777777777777</v>
      </c>
      <c r="G26" s="6" t="e">
        <f>E26/C26</f>
        <v>#DIV/0!</v>
      </c>
      <c r="H26" s="6" t="e">
        <f>E26/#REF!</f>
        <v>#REF!</v>
      </c>
      <c r="I26" s="5">
        <f>C26/B26</f>
        <v>0</v>
      </c>
      <c r="J26" s="8"/>
    </row>
    <row r="27" spans="1:14" x14ac:dyDescent="0.25">
      <c r="B27" s="47">
        <v>548</v>
      </c>
      <c r="C27" s="5"/>
      <c r="D27" s="5"/>
      <c r="E27" s="6">
        <v>6200000</v>
      </c>
      <c r="F27" s="6">
        <f t="shared" si="0"/>
        <v>11313.868613138686</v>
      </c>
      <c r="G27" s="6" t="e">
        <f t="shared" ref="G27:G31" si="1">E27/C27</f>
        <v>#DIV/0!</v>
      </c>
      <c r="H27" s="6" t="e">
        <f>E27/#REF!</f>
        <v>#REF!</v>
      </c>
      <c r="I27" s="5"/>
    </row>
    <row r="28" spans="1:14" x14ac:dyDescent="0.25">
      <c r="B28" s="47"/>
      <c r="C28" s="5"/>
      <c r="D28" s="5"/>
      <c r="E28" s="6"/>
      <c r="F28" s="6" t="e">
        <f t="shared" si="0"/>
        <v>#DIV/0!</v>
      </c>
      <c r="G28" s="6" t="e">
        <f t="shared" si="1"/>
        <v>#DIV/0!</v>
      </c>
      <c r="H28" s="6" t="e">
        <f>E28/#REF!</f>
        <v>#REF!</v>
      </c>
      <c r="I28" s="5" t="e">
        <f>#REF!/B28</f>
        <v>#REF!</v>
      </c>
    </row>
    <row r="29" spans="1:14" x14ac:dyDescent="0.25">
      <c r="B29" s="47"/>
      <c r="C29" s="48"/>
      <c r="E29" s="9"/>
      <c r="F29" s="9" t="e">
        <f t="shared" si="0"/>
        <v>#DIV/0!</v>
      </c>
      <c r="G29" s="6" t="e">
        <f t="shared" si="1"/>
        <v>#DIV/0!</v>
      </c>
      <c r="H29" s="9" t="e">
        <f>E29/#REF!</f>
        <v>#REF!</v>
      </c>
      <c r="I29" s="5" t="e">
        <f>C29/B29</f>
        <v>#DIV/0!</v>
      </c>
    </row>
    <row r="30" spans="1:14" x14ac:dyDescent="0.25">
      <c r="E30" s="9"/>
      <c r="F30" s="9" t="e">
        <f t="shared" si="0"/>
        <v>#DIV/0!</v>
      </c>
      <c r="G30" s="9" t="e">
        <f t="shared" si="1"/>
        <v>#DIV/0!</v>
      </c>
      <c r="H30" s="9" t="e">
        <f>E30/#REF!</f>
        <v>#REF!</v>
      </c>
      <c r="I30" t="e">
        <f>#REF!/B30</f>
        <v>#REF!</v>
      </c>
    </row>
    <row r="31" spans="1:14" x14ac:dyDescent="0.25">
      <c r="E31" s="48"/>
      <c r="F31" s="9" t="e">
        <f t="shared" si="0"/>
        <v>#DIV/0!</v>
      </c>
      <c r="G31" s="9" t="e">
        <f t="shared" si="1"/>
        <v>#DIV/0!</v>
      </c>
      <c r="H31" s="9" t="e">
        <f>E31/#REF!</f>
        <v>#REF!</v>
      </c>
    </row>
    <row r="33" spans="1:8" x14ac:dyDescent="0.25">
      <c r="A33">
        <v>406</v>
      </c>
      <c r="B33" s="24">
        <v>4990000</v>
      </c>
      <c r="C33">
        <f>B33/A33</f>
        <v>12290.64039408867</v>
      </c>
      <c r="D33">
        <v>26500</v>
      </c>
      <c r="E33">
        <v>30000</v>
      </c>
      <c r="F33">
        <f>E33+D33+B33</f>
        <v>5046500</v>
      </c>
      <c r="G33" t="e">
        <f>F33/#REF!</f>
        <v>#REF!</v>
      </c>
      <c r="H33" s="4" t="e">
        <f>F33/#REF!</f>
        <v>#REF!</v>
      </c>
    </row>
    <row r="34" spans="1:8" x14ac:dyDescent="0.25">
      <c r="A34">
        <v>524</v>
      </c>
      <c r="B34" s="24">
        <v>5066910</v>
      </c>
      <c r="C34">
        <f>B34/A34</f>
        <v>9669.6755725190833</v>
      </c>
      <c r="D34">
        <v>100</v>
      </c>
      <c r="E34">
        <v>100</v>
      </c>
      <c r="F34">
        <f>E34+D34+B34</f>
        <v>5067110</v>
      </c>
      <c r="G34" t="e">
        <f>F34/#REF!</f>
        <v>#REF!</v>
      </c>
      <c r="H34" s="4" t="e">
        <f>F34/#REF!</f>
        <v>#REF!</v>
      </c>
    </row>
    <row r="35" spans="1:8" x14ac:dyDescent="0.25">
      <c r="A35">
        <v>510</v>
      </c>
      <c r="B35" s="24">
        <v>5083750</v>
      </c>
      <c r="C35">
        <f>B35/A35</f>
        <v>9968.1372549019616</v>
      </c>
      <c r="G35" t="e">
        <f>F35/#REF!</f>
        <v>#REF!</v>
      </c>
    </row>
    <row r="36" spans="1:8" ht="15.75" x14ac:dyDescent="0.25">
      <c r="A36" s="11">
        <f>38*10.764</f>
        <v>409.03199999999998</v>
      </c>
      <c r="B36" s="24">
        <v>4663700</v>
      </c>
      <c r="C36">
        <f>B36/A36</f>
        <v>11401.797414383227</v>
      </c>
    </row>
    <row r="37" spans="1:8" ht="15.75" x14ac:dyDescent="0.25">
      <c r="A37" s="11">
        <v>511</v>
      </c>
      <c r="B37" s="24">
        <v>5705650</v>
      </c>
      <c r="C37">
        <f>B37/A37</f>
        <v>11165.655577299412</v>
      </c>
    </row>
    <row r="38" spans="1:8" ht="15.75" x14ac:dyDescent="0.25">
      <c r="A38" s="11"/>
    </row>
    <row r="39" spans="1:8" ht="15.75" x14ac:dyDescent="0.25">
      <c r="A39" s="11"/>
    </row>
    <row r="40" spans="1:8" ht="15.75" x14ac:dyDescent="0.25">
      <c r="A40" s="11"/>
    </row>
    <row r="41" spans="1:8" ht="15.75" x14ac:dyDescent="0.25">
      <c r="A41" s="11"/>
    </row>
    <row r="42" spans="1:8" ht="15.75" x14ac:dyDescent="0.25">
      <c r="A42" s="11"/>
    </row>
    <row r="62" spans="3:5" x14ac:dyDescent="0.25">
      <c r="C62" s="4"/>
      <c r="D62" s="4"/>
      <c r="E62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workbookViewId="0">
      <selection activeCell="A53" sqref="A5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7" workbookViewId="0">
      <selection activeCell="X21" sqref="X2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R22" sqref="R2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W20" sqref="W2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Sheet7</vt:lpstr>
      <vt:lpstr>Sheet3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2024-05-18T10:07:46Z</dcterms:modified>
</cp:coreProperties>
</file>