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Virar (W)\GUNVANTI RANESH SHAH\"/>
    </mc:Choice>
  </mc:AlternateContent>
  <xr:revisionPtr revIDLastSave="0" documentId="13_ncr:1_{40F26661-FEF1-4878-A483-B350A578E79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U3" i="4"/>
  <c r="I19" i="4"/>
  <c r="Q2" i="4"/>
  <c r="Q20" i="4"/>
  <c r="P3" i="4" l="1"/>
  <c r="H22" i="4"/>
  <c r="H23" i="4" l="1"/>
  <c r="I22" i="4"/>
  <c r="Q12" i="4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<sst xmlns="http://schemas.openxmlformats.org/spreadsheetml/2006/main" count="25" uniqueCount="22">
  <si>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</si>
  <si>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</si>
  <si>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</si>
  <si>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</si>
  <si>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</si>
  <si>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</si>
  <si>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</si>
  <si>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</si>
  <si>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</si>
  <si>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</si>
  <si>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</si>
  <si>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</si>
  <si>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</si>
  <si>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203 H WING SNEHA NAGAR CHS LTD AGASHI ROAD VIRAR WEST NEAR PETROL PUMP PALGHAR</t>
  </si>
  <si>
    <t>bua</t>
  </si>
  <si>
    <t>rate</t>
  </si>
  <si>
    <t>fmv</t>
  </si>
  <si>
    <t>06.02.24</t>
  </si>
  <si>
    <t>mca</t>
  </si>
  <si>
    <t>F. No. 203 of H Wing is 1 BHK and F. No. 201 of I Wing 1 RK are merged. The said valuation is of F.No. 203 only.</t>
  </si>
  <si>
    <t>Remark:</t>
  </si>
  <si>
    <t>ls - 43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</si>
</sst>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0</xdr:rowOff>
    </xdr:from>
    <xdr:to>
      <xdr:col>16</xdr:col>
      <xdr:colOff>67974</xdr:colOff>
      <xdr:row>47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DF6A4-9C50-451E-B631-1FAC19D91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0"/>
          <a:ext cx="9307224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7</xdr:row>
      <xdr:rowOff>28575</xdr:rowOff>
    </xdr:from>
    <xdr:to>
      <xdr:col>30</xdr:col>
      <xdr:colOff>409575</xdr:colOff>
      <xdr:row>47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A550BC-2B3B-459A-B6A8-BF39EB192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1362075"/>
          <a:ext cx="18097500" cy="7600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EA70B2-10B9-4571-89EF-1025BDA3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39382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281D9-A712-4E79-8F8D-3299B4DA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83382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320.83333333333337</v>
      </c>
      <c r="C2" s="4">
        <f>B2*1.2</f>
        <v>385.00000000000006</v>
      </c>
      <c r="D2" s="4">
        <f t="shared" ref="D2:D13" si="2">C2*1.2</f>
        <v>462.00000000000006</v>
      </c>
      <c r="E2" s="5">
        <f t="shared" ref="E2:E13" si="3">R2</f>
        <v>3000000</v>
      </c>
      <c r="F2" s="10">
        <f t="shared" ref="F2:F13" si="4">ROUND((E2/B2),0)</f>
        <v>9351</v>
      </c>
      <c r="G2" s="16">
        <f t="shared" ref="G2:G13" si="5">ROUND((E2/C2),0)</f>
        <v>7792</v>
      </c>
      <c r="H2" s="10">
        <f t="shared" ref="H2:H13" si="6">ROUND((E2/D2),0)</f>
        <v>6494</v>
      </c>
      <c r="I2" s="4" t="e">
        <f>#REF!</f>
        <v>#REF!</v>
      </c>
      <c r="J2" s="4">
        <f t="shared" ref="J2:J13" si="7">S2</f>
        <v>0</v>
      </c>
      <c r="O2">
        <v>0</v>
      </c>
      <c r="P2">
        <v>385</v>
      </c>
      <c r="Q2">
        <f>P2/1.2</f>
        <v>320.83333333333337</v>
      </c>
      <c r="R2" s="2">
        <v>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487.60919999999999</v>
      </c>
      <c r="C3" s="4">
        <f t="shared" ref="C3:C15" si="8">B3*1.2</f>
        <v>585.13103999999998</v>
      </c>
      <c r="D3" s="4">
        <f t="shared" si="2"/>
        <v>702.15724799999998</v>
      </c>
      <c r="E3" s="5">
        <f t="shared" si="3"/>
        <v>4000000</v>
      </c>
      <c r="F3" s="10">
        <f t="shared" si="4"/>
        <v>8203</v>
      </c>
      <c r="G3" s="16">
        <f t="shared" si="5"/>
        <v>6836</v>
      </c>
      <c r="H3" s="10">
        <f t="shared" si="6"/>
        <v>5697</v>
      </c>
      <c r="I3" s="4" t="e">
        <f>#REF!</f>
        <v>#REF!</v>
      </c>
      <c r="J3" s="4" t="str">
        <f t="shared" si="7"/>
        <v>06.02.24</v>
      </c>
      <c r="O3">
        <v>0</v>
      </c>
      <c r="P3">
        <f>54.36*10.764</f>
        <v>585.13103999999998</v>
      </c>
      <c r="Q3">
        <f t="shared" ref="Q3:Q12" si="9">P3/1.2</f>
        <v>487.60919999999999</v>
      </c>
      <c r="R3" s="2">
        <v>4000000</v>
      </c>
      <c r="S3" s="8" t="s">
        <v>17</v>
      </c>
      <c r="T3" s="8"/>
      <c r="U3">
        <f>G3*1.1</f>
        <v>7519.6</v>
      </c>
    </row>
    <row r="4" spans="1:21" x14ac:dyDescent="0.25">
      <c r="A4" s="4">
        <f t="shared" si="0"/>
        <v>0</v>
      </c>
      <c r="B4" s="4">
        <f t="shared" si="1"/>
        <v>458.33333333333337</v>
      </c>
      <c r="C4" s="4">
        <f t="shared" si="8"/>
        <v>550</v>
      </c>
      <c r="D4" s="4">
        <f t="shared" si="2"/>
        <v>660</v>
      </c>
      <c r="E4" s="15">
        <f t="shared" si="3"/>
        <v>5000000</v>
      </c>
      <c r="F4" s="10">
        <f t="shared" si="4"/>
        <v>10909</v>
      </c>
      <c r="G4" s="10">
        <f t="shared" si="5"/>
        <v>9091</v>
      </c>
      <c r="H4" s="10">
        <f t="shared" si="6"/>
        <v>7576</v>
      </c>
      <c r="I4" s="10" t="e">
        <f>#REF!</f>
        <v>#REF!</v>
      </c>
      <c r="J4" s="4">
        <f t="shared" si="7"/>
        <v>0</v>
      </c>
      <c r="O4">
        <v>0</v>
      </c>
      <c r="P4">
        <v>550</v>
      </c>
      <c r="Q4">
        <f t="shared" si="9"/>
        <v>458.33333333333337</v>
      </c>
      <c r="R4" s="2">
        <v>5000000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508.33333333333337</v>
      </c>
      <c r="C5" s="4">
        <f t="shared" si="8"/>
        <v>610</v>
      </c>
      <c r="D5" s="4">
        <f t="shared" si="2"/>
        <v>732</v>
      </c>
      <c r="E5" s="15">
        <f t="shared" si="3"/>
        <v>4300000</v>
      </c>
      <c r="F5" s="10">
        <f t="shared" si="4"/>
        <v>8459</v>
      </c>
      <c r="G5" s="16">
        <f t="shared" si="5"/>
        <v>7049</v>
      </c>
      <c r="H5" s="10">
        <f t="shared" si="6"/>
        <v>5874</v>
      </c>
      <c r="I5" s="10" t="e">
        <f>#REF!</f>
        <v>#REF!</v>
      </c>
      <c r="J5" s="4">
        <f t="shared" si="7"/>
        <v>0</v>
      </c>
      <c r="O5">
        <v>0</v>
      </c>
      <c r="P5">
        <v>610</v>
      </c>
      <c r="Q5">
        <f t="shared" si="9"/>
        <v>508.33333333333337</v>
      </c>
      <c r="R5" s="2">
        <v>4300000</v>
      </c>
      <c r="S5" s="8"/>
      <c r="T5" s="8"/>
    </row>
    <row r="6" spans="1:21" x14ac:dyDescent="0.25">
      <c r="A6" s="4">
        <f t="shared" si="0"/>
        <v>0</v>
      </c>
      <c r="B6" s="4">
        <f t="shared" si="1"/>
        <v>0</v>
      </c>
      <c r="C6" s="4">
        <f t="shared" si="8"/>
        <v>0</v>
      </c>
      <c r="D6" s="4">
        <f t="shared" si="2"/>
        <v>0</v>
      </c>
      <c r="E6" s="1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10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f t="shared" si="9"/>
        <v>0</v>
      </c>
      <c r="R6" s="2">
        <v>0</v>
      </c>
      <c r="S6" s="8"/>
      <c r="T6" s="8"/>
    </row>
    <row r="7" spans="1:21" x14ac:dyDescent="0.25">
      <c r="A7" s="4">
        <f t="shared" si="0"/>
        <v>0</v>
      </c>
      <c r="B7" s="4">
        <f t="shared" si="1"/>
        <v>0</v>
      </c>
      <c r="C7" s="4">
        <f t="shared" si="8"/>
        <v>0</v>
      </c>
      <c r="D7" s="4">
        <f t="shared" si="2"/>
        <v>0</v>
      </c>
      <c r="E7" s="1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590</v>
      </c>
      <c r="I19">
        <f>H19/442</f>
        <v>1.3348416289592759</v>
      </c>
    </row>
    <row r="20" spans="7:24" x14ac:dyDescent="0.25">
      <c r="G20" t="s">
        <v>15</v>
      </c>
      <c r="H20">
        <v>7800</v>
      </c>
      <c r="N20" t="s">
        <v>18</v>
      </c>
      <c r="O20">
        <v>442</v>
      </c>
      <c r="P20">
        <v>7900</v>
      </c>
      <c r="Q20">
        <f>P20*O20</f>
        <v>3491800</v>
      </c>
    </row>
    <row r="21" spans="7:24" x14ac:dyDescent="0.25">
      <c r="G21" t="s">
        <v>16</v>
      </c>
      <c r="H21">
        <f>H20*H19</f>
        <v>4602000</v>
      </c>
    </row>
    <row r="22" spans="7:24" x14ac:dyDescent="0.25">
      <c r="G22" s="6"/>
      <c r="H22" s="6">
        <f>H21*90%</f>
        <v>4141800</v>
      </c>
      <c r="I22">
        <f>H22*80%</f>
        <v>3313440</v>
      </c>
    </row>
    <row r="23" spans="7:24" x14ac:dyDescent="0.25">
      <c r="H23">
        <f>H22*90%</f>
        <v>3727620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s="17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E24" sqref="E2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2024-05-30T05:00:02Z</dcterms:modified>
</cp:coreProperties>
</file>