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D:\Vaishali\SBI\RASMECCC Panvel\Mahesh Shetty\"/>
    </mc:Choice>
  </mc:AlternateContent>
  <xr:revisionPtr revIDLastSave="0" documentId="13_ncr:1_{812ADD76-8CFD-4E6D-BC75-96C050F7A195}" xr6:coauthVersionLast="36" xr6:coauthVersionMax="36" xr10:uidLastSave="{00000000-0000-0000-0000-000000000000}"/>
  <bookViews>
    <workbookView xWindow="0" yWindow="0" windowWidth="21570" windowHeight="7890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I20" i="4" l="1"/>
  <c r="Q9" i="4" l="1"/>
  <c r="Q8" i="4"/>
  <c r="Q7" i="4"/>
  <c r="Q6" i="4"/>
  <c r="J18" i="4"/>
  <c r="I29" i="4"/>
  <c r="I22" i="4" l="1"/>
  <c r="Q12" i="4"/>
  <c r="P12" i="4"/>
  <c r="P11" i="4"/>
  <c r="Q11" i="4" s="1"/>
  <c r="P10" i="4"/>
  <c r="P9" i="4"/>
  <c r="P8" i="4"/>
  <c r="P7" i="4"/>
  <c r="P6" i="4"/>
  <c r="P5" i="4"/>
  <c r="P4" i="4"/>
  <c r="P3" i="4"/>
  <c r="P2" i="4"/>
  <c r="C13" i="4"/>
  <c r="C14" i="4"/>
  <c r="C15" i="4"/>
  <c r="P13" i="4" l="1"/>
  <c r="Q13" i="4" s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P14" i="4"/>
  <c r="Q14" i="4" s="1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B14" i="4"/>
  <c r="B15" i="4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<sst xmlns="http://schemas.openxmlformats.org/spreadsheetml/2006/main" count="33" uniqueCount="30">
  <si>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</si>
  <si>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</si>
  <si>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</si>
  <si>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</si>
  <si>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</si>
  <si>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</si>
  <si>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</si>
  <si>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</si>
  <si>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</si>
  <si>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</si>
  <si>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</si>
  <si>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</si>
  <si>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</si>
  <si>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Flat No. 1907, 19th Floor, Galenia arihant Aspire phase II palaspe village,, palaspe</t>
  </si>
  <si>
    <t>agreemetn - 25.04.24</t>
  </si>
  <si>
    <t>av</t>
  </si>
  <si>
    <t>sd</t>
  </si>
  <si>
    <t>rd</t>
  </si>
  <si>
    <t>bv</t>
  </si>
  <si>
    <t>ca</t>
  </si>
  <si>
    <t>1 car prk</t>
  </si>
  <si>
    <t>rate on ca</t>
  </si>
  <si>
    <t>fmv</t>
  </si>
  <si>
    <t>27.03.2024</t>
  </si>
  <si>
    <t>21.03.24</t>
  </si>
  <si>
    <t>07.03.24</t>
  </si>
  <si>
    <t>28.11.23</t>
  </si>
  <si>
    <t>ls - 79 lakhs</t>
  </si>
  <si>
    <t>loan - 65 lakhs</t>
  </si>
  <si>
    <t>car park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</si>
</sst>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  <xf numFmtId="4" fontId="1" fillId="3" borderId="0" xfId="0" applyNumberFormat="1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16</xdr:col>
      <xdr:colOff>153698</xdr:colOff>
      <xdr:row>49</xdr:row>
      <xdr:rowOff>144134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C969A0D-517C-4656-8BEC-691531FBF8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9297698" cy="902143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16</xdr:col>
      <xdr:colOff>239434</xdr:colOff>
      <xdr:row>51</xdr:row>
      <xdr:rowOff>20249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DBD2321-3CA8-4BC0-88F0-A252EF5AD0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9383434" cy="859274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15</xdr:col>
      <xdr:colOff>268013</xdr:colOff>
      <xdr:row>46</xdr:row>
      <xdr:rowOff>134565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8520DF4-58C2-441B-A075-8DDBC54921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9412013" cy="870706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16</xdr:col>
      <xdr:colOff>258487</xdr:colOff>
      <xdr:row>47</xdr:row>
      <xdr:rowOff>58335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B8E4D25-CF19-4113-943D-E22AEE30A1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9402487" cy="848796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29</xdr:col>
      <xdr:colOff>419100</xdr:colOff>
      <xdr:row>47</xdr:row>
      <xdr:rowOff>171450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E800B85-45F3-455E-A24B-D7F8481B29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18097500" cy="77914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35</xdr:col>
      <xdr:colOff>419100</xdr:colOff>
      <xdr:row>42</xdr:row>
      <xdr:rowOff>114300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C0FF090-4662-4C4C-ADD8-3EBBFAB299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18097500" cy="81153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607314</xdr:colOff>
      <xdr:row>54</xdr:row>
      <xdr:rowOff>189214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4B98CC2F-0C33-4728-880A-1DD2F40F67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285714" cy="1028571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419100</xdr:colOff>
      <xdr:row>43</xdr:row>
      <xdr:rowOff>114300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DEE7DEB-0BB7-4068-BD20-EC7B6745DA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097500" cy="81153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16</xdr:col>
      <xdr:colOff>172750</xdr:colOff>
      <xdr:row>45</xdr:row>
      <xdr:rowOff>20223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C8837BB-B936-4279-86E5-36CBC1026D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9316750" cy="840222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6"/>
  <sheetViews>
    <sheetView tabSelected="1" topLeftCell="D1" zoomScaleNormal="100" workbookViewId="0">
      <selection activeCell="I22" sqref="I22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9.710937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x14ac:dyDescent="0.25">
      <c r="A2" s="4">
        <f t="shared" ref="A2:A15" si="0">N2</f>
        <v>0</v>
      </c>
      <c r="B2" s="4">
        <f t="shared" ref="B2:B15" si="1">Q2</f>
        <v>583</v>
      </c>
      <c r="C2" s="4">
        <f>B2*1.2</f>
        <v>699.6</v>
      </c>
      <c r="D2" s="4">
        <f t="shared" ref="D2:D13" si="2">C2*1.2</f>
        <v>839.52</v>
      </c>
      <c r="E2" s="5">
        <f t="shared" ref="E2:E13" si="3">R2</f>
        <v>7400000</v>
      </c>
      <c r="F2" s="10">
        <f t="shared" ref="F2:F13" si="4">ROUND((E2/B2),0)</f>
        <v>12693</v>
      </c>
      <c r="G2" s="10">
        <f t="shared" ref="G2:G13" si="5">ROUND((E2/C2),0)</f>
        <v>10577</v>
      </c>
      <c r="H2" s="10">
        <f t="shared" ref="H2:H13" si="6">ROUND((E2/D2),0)</f>
        <v>8815</v>
      </c>
      <c r="I2" s="4" t="e">
        <f>#REF!</f>
        <v>#REF!</v>
      </c>
      <c r="J2" s="4">
        <f t="shared" ref="J2:J13" si="7">S2</f>
        <v>0</v>
      </c>
      <c r="O2">
        <v>0</v>
      </c>
      <c r="P2">
        <f t="shared" ref="P2:P12" si="8">O2/1.2</f>
        <v>0</v>
      </c>
      <c r="Q2">
        <v>583</v>
      </c>
      <c r="R2" s="2">
        <v>7400000</v>
      </c>
      <c r="S2" s="8"/>
      <c r="T2" s="8"/>
    </row>
    <row r="3" spans="1:20" x14ac:dyDescent="0.25">
      <c r="A3" s="4">
        <f t="shared" si="0"/>
        <v>0</v>
      </c>
      <c r="B3" s="4">
        <f t="shared" si="1"/>
        <v>580</v>
      </c>
      <c r="C3" s="4">
        <f t="shared" ref="C3:C15" si="9">B3*1.2</f>
        <v>696</v>
      </c>
      <c r="D3" s="4">
        <f t="shared" si="2"/>
        <v>835.19999999999993</v>
      </c>
      <c r="E3" s="16">
        <f t="shared" si="3"/>
        <v>7300000</v>
      </c>
      <c r="F3" s="10">
        <f t="shared" si="4"/>
        <v>12586</v>
      </c>
      <c r="G3" s="10">
        <f t="shared" si="5"/>
        <v>10489</v>
      </c>
      <c r="H3" s="10">
        <f t="shared" si="6"/>
        <v>8740</v>
      </c>
      <c r="I3" s="4" t="e">
        <f>#REF!</f>
        <v>#REF!</v>
      </c>
      <c r="J3" s="4">
        <f t="shared" si="7"/>
        <v>0</v>
      </c>
      <c r="O3">
        <v>0</v>
      </c>
      <c r="P3">
        <f t="shared" si="8"/>
        <v>0</v>
      </c>
      <c r="Q3">
        <v>580</v>
      </c>
      <c r="R3" s="2">
        <v>7300000</v>
      </c>
      <c r="S3" s="8"/>
      <c r="T3" s="8"/>
    </row>
    <row r="4" spans="1:20" x14ac:dyDescent="0.25">
      <c r="A4" s="4">
        <f t="shared" si="0"/>
        <v>0</v>
      </c>
      <c r="B4" s="4">
        <f t="shared" si="1"/>
        <v>580</v>
      </c>
      <c r="C4" s="4">
        <f t="shared" si="9"/>
        <v>696</v>
      </c>
      <c r="D4" s="4">
        <f t="shared" si="2"/>
        <v>835.19999999999993</v>
      </c>
      <c r="E4" s="16">
        <f t="shared" si="3"/>
        <v>8000000</v>
      </c>
      <c r="F4" s="15">
        <f t="shared" si="4"/>
        <v>13793</v>
      </c>
      <c r="G4" s="10">
        <f t="shared" si="5"/>
        <v>11494</v>
      </c>
      <c r="H4" s="10">
        <f t="shared" si="6"/>
        <v>9579</v>
      </c>
      <c r="I4" s="4" t="e">
        <f>#REF!</f>
        <v>#REF!</v>
      </c>
      <c r="J4" s="4">
        <f t="shared" si="7"/>
        <v>0</v>
      </c>
      <c r="O4">
        <v>0</v>
      </c>
      <c r="P4">
        <f t="shared" si="8"/>
        <v>0</v>
      </c>
      <c r="Q4">
        <v>580</v>
      </c>
      <c r="R4" s="2">
        <v>8000000</v>
      </c>
      <c r="S4" s="8"/>
      <c r="T4" s="8"/>
    </row>
    <row r="5" spans="1:20" x14ac:dyDescent="0.25">
      <c r="A5" s="4">
        <f t="shared" si="0"/>
        <v>0</v>
      </c>
      <c r="B5" s="4">
        <f t="shared" si="1"/>
        <v>580</v>
      </c>
      <c r="C5" s="4">
        <f t="shared" si="9"/>
        <v>696</v>
      </c>
      <c r="D5" s="4">
        <f t="shared" si="2"/>
        <v>835.19999999999993</v>
      </c>
      <c r="E5" s="16">
        <f t="shared" si="3"/>
        <v>7900000</v>
      </c>
      <c r="F5" s="15">
        <f t="shared" si="4"/>
        <v>13621</v>
      </c>
      <c r="G5" s="10">
        <f t="shared" si="5"/>
        <v>11351</v>
      </c>
      <c r="H5" s="10">
        <f t="shared" si="6"/>
        <v>9459</v>
      </c>
      <c r="I5" s="4" t="e">
        <f>#REF!</f>
        <v>#REF!</v>
      </c>
      <c r="J5" s="4">
        <f t="shared" si="7"/>
        <v>0</v>
      </c>
      <c r="O5">
        <v>0</v>
      </c>
      <c r="P5">
        <f t="shared" si="8"/>
        <v>0</v>
      </c>
      <c r="Q5">
        <v>580</v>
      </c>
      <c r="R5" s="2">
        <v>7900000</v>
      </c>
      <c r="S5" s="8"/>
      <c r="T5" s="8"/>
    </row>
    <row r="6" spans="1:20" x14ac:dyDescent="0.25">
      <c r="A6" s="4">
        <f t="shared" si="0"/>
        <v>0</v>
      </c>
      <c r="B6" s="4">
        <f t="shared" si="1"/>
        <v>608.16599999999994</v>
      </c>
      <c r="C6" s="4">
        <f t="shared" si="9"/>
        <v>729.79919999999993</v>
      </c>
      <c r="D6" s="4">
        <f t="shared" si="2"/>
        <v>875.75903999999991</v>
      </c>
      <c r="E6" s="16">
        <f t="shared" si="3"/>
        <v>6975000</v>
      </c>
      <c r="F6" s="10">
        <f t="shared" si="4"/>
        <v>11469</v>
      </c>
      <c r="G6" s="10">
        <f t="shared" si="5"/>
        <v>9557</v>
      </c>
      <c r="H6" s="10">
        <f t="shared" si="6"/>
        <v>7965</v>
      </c>
      <c r="I6" s="4" t="e">
        <f>#REF!</f>
        <v>#REF!</v>
      </c>
      <c r="J6" s="4" t="str">
        <f t="shared" si="7"/>
        <v>27.03.2024</v>
      </c>
      <c r="O6">
        <v>0</v>
      </c>
      <c r="P6">
        <f t="shared" si="8"/>
        <v>0</v>
      </c>
      <c r="Q6">
        <f>56.5*10.764</f>
        <v>608.16599999999994</v>
      </c>
      <c r="R6" s="2">
        <v>6975000</v>
      </c>
      <c r="S6" s="8" t="s">
        <v>23</v>
      </c>
      <c r="T6" s="8">
        <v>4</v>
      </c>
    </row>
    <row r="7" spans="1:20" x14ac:dyDescent="0.25">
      <c r="A7" s="4">
        <f t="shared" si="0"/>
        <v>0</v>
      </c>
      <c r="B7" s="4">
        <f t="shared" si="1"/>
        <v>603.42984000000001</v>
      </c>
      <c r="C7" s="4">
        <f t="shared" si="9"/>
        <v>724.11580800000002</v>
      </c>
      <c r="D7" s="4">
        <f t="shared" si="2"/>
        <v>868.93896959999995</v>
      </c>
      <c r="E7" s="16">
        <f t="shared" si="3"/>
        <v>7895500</v>
      </c>
      <c r="F7" s="15">
        <f t="shared" si="4"/>
        <v>13084</v>
      </c>
      <c r="G7" s="10">
        <f t="shared" si="5"/>
        <v>10904</v>
      </c>
      <c r="H7" s="10">
        <f t="shared" si="6"/>
        <v>9086</v>
      </c>
      <c r="I7" s="4" t="e">
        <f>#REF!</f>
        <v>#REF!</v>
      </c>
      <c r="J7" s="4" t="str">
        <f t="shared" si="7"/>
        <v>21.03.24</v>
      </c>
      <c r="O7">
        <v>0</v>
      </c>
      <c r="P7">
        <f t="shared" si="8"/>
        <v>0</v>
      </c>
      <c r="Q7">
        <f>56.06*10.764</f>
        <v>603.42984000000001</v>
      </c>
      <c r="R7" s="2">
        <v>7895500</v>
      </c>
      <c r="S7" s="8" t="s">
        <v>24</v>
      </c>
      <c r="T7" s="8">
        <v>16</v>
      </c>
    </row>
    <row r="8" spans="1:20" x14ac:dyDescent="0.25">
      <c r="A8" s="4">
        <f t="shared" si="0"/>
        <v>0</v>
      </c>
      <c r="B8" s="4">
        <f t="shared" si="1"/>
        <v>558.00576000000001</v>
      </c>
      <c r="C8" s="4">
        <f t="shared" si="9"/>
        <v>669.60691199999997</v>
      </c>
      <c r="D8" s="4">
        <f t="shared" si="2"/>
        <v>803.52829439999994</v>
      </c>
      <c r="E8" s="16">
        <f t="shared" si="3"/>
        <v>7580630</v>
      </c>
      <c r="F8" s="10">
        <f t="shared" si="4"/>
        <v>13585</v>
      </c>
      <c r="G8" s="10">
        <f t="shared" si="5"/>
        <v>11321</v>
      </c>
      <c r="H8" s="10">
        <f t="shared" si="6"/>
        <v>9434</v>
      </c>
      <c r="I8" s="4" t="e">
        <f>#REF!</f>
        <v>#REF!</v>
      </c>
      <c r="J8" s="4" t="str">
        <f t="shared" si="7"/>
        <v>07.03.24</v>
      </c>
      <c r="O8">
        <v>0</v>
      </c>
      <c r="P8">
        <f t="shared" si="8"/>
        <v>0</v>
      </c>
      <c r="Q8">
        <f>51.84*10.764</f>
        <v>558.00576000000001</v>
      </c>
      <c r="R8" s="2">
        <v>7580630</v>
      </c>
      <c r="S8" s="8" t="s">
        <v>25</v>
      </c>
      <c r="T8" s="8">
        <v>17</v>
      </c>
    </row>
    <row r="9" spans="1:20" x14ac:dyDescent="0.25">
      <c r="A9" s="4">
        <f t="shared" si="0"/>
        <v>0</v>
      </c>
      <c r="B9" s="4">
        <f t="shared" si="1"/>
        <v>569.9538</v>
      </c>
      <c r="C9" s="4">
        <f t="shared" si="9"/>
        <v>683.94456000000002</v>
      </c>
      <c r="D9" s="4">
        <f t="shared" si="2"/>
        <v>820.73347200000001</v>
      </c>
      <c r="E9" s="16">
        <f t="shared" si="3"/>
        <v>7450000</v>
      </c>
      <c r="F9" s="10">
        <f t="shared" si="4"/>
        <v>13071</v>
      </c>
      <c r="G9" s="10">
        <f t="shared" si="5"/>
        <v>10893</v>
      </c>
      <c r="H9" s="10">
        <f t="shared" si="6"/>
        <v>9077</v>
      </c>
      <c r="I9" s="4" t="e">
        <f>#REF!</f>
        <v>#REF!</v>
      </c>
      <c r="J9" s="4" t="str">
        <f t="shared" si="7"/>
        <v>28.11.23</v>
      </c>
      <c r="O9">
        <v>0</v>
      </c>
      <c r="P9">
        <f t="shared" si="8"/>
        <v>0</v>
      </c>
      <c r="Q9">
        <f>52.95*10.764</f>
        <v>569.9538</v>
      </c>
      <c r="R9" s="2">
        <v>7450000</v>
      </c>
      <c r="S9" s="8" t="s">
        <v>26</v>
      </c>
      <c r="T9" s="8">
        <v>11</v>
      </c>
    </row>
    <row r="10" spans="1:20" x14ac:dyDescent="0.25">
      <c r="A10" s="4">
        <f t="shared" si="0"/>
        <v>0</v>
      </c>
      <c r="B10" s="4">
        <f t="shared" si="1"/>
        <v>575</v>
      </c>
      <c r="C10" s="4">
        <f t="shared" si="9"/>
        <v>690</v>
      </c>
      <c r="D10" s="4">
        <f t="shared" si="2"/>
        <v>828</v>
      </c>
      <c r="E10" s="16">
        <f t="shared" si="3"/>
        <v>9300000</v>
      </c>
      <c r="F10" s="10">
        <f t="shared" si="4"/>
        <v>16174</v>
      </c>
      <c r="G10" s="10">
        <f t="shared" si="5"/>
        <v>13478</v>
      </c>
      <c r="H10" s="10">
        <f t="shared" si="6"/>
        <v>11232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v>575</v>
      </c>
      <c r="R10" s="2">
        <v>9300000</v>
      </c>
      <c r="S10" s="8"/>
      <c r="T10" s="8"/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9"/>
        <v>0</v>
      </c>
      <c r="D11" s="4">
        <f t="shared" si="2"/>
        <v>0</v>
      </c>
      <c r="E11" s="5">
        <f t="shared" si="3"/>
        <v>0</v>
      </c>
      <c r="F11" s="15" t="e">
        <f t="shared" si="4"/>
        <v>#DIV/0!</v>
      </c>
      <c r="G11" s="15" t="e">
        <f t="shared" si="5"/>
        <v>#DIV/0!</v>
      </c>
      <c r="H11" s="10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ref="Q11:Q12" si="10">P11/1.2</f>
        <v>0</v>
      </c>
      <c r="R11" s="2">
        <v>0</v>
      </c>
      <c r="S11" s="8"/>
      <c r="T11" s="8"/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5">
        <f t="shared" si="3"/>
        <v>0</v>
      </c>
      <c r="F12" s="10" t="e">
        <f t="shared" si="4"/>
        <v>#DIV/0!</v>
      </c>
      <c r="G12" s="10" t="e">
        <f t="shared" si="5"/>
        <v>#DIV/0!</v>
      </c>
      <c r="H12" s="10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10"/>
        <v>0</v>
      </c>
      <c r="R12" s="2">
        <v>0</v>
      </c>
      <c r="S12" s="8"/>
      <c r="T12" s="8"/>
    </row>
    <row r="13" spans="1:20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5">
        <f t="shared" si="3"/>
        <v>0</v>
      </c>
      <c r="F13" s="10" t="e">
        <f t="shared" si="4"/>
        <v>#DIV/0!</v>
      </c>
      <c r="G13" s="10" t="e">
        <f t="shared" si="5"/>
        <v>#DIV/0!</v>
      </c>
      <c r="H13" s="10" t="e">
        <f t="shared" si="6"/>
        <v>#DIV/0!</v>
      </c>
      <c r="I13" s="4" t="e">
        <f>#REF!</f>
        <v>#REF!</v>
      </c>
      <c r="J13" s="4">
        <f t="shared" si="7"/>
        <v>0</v>
      </c>
      <c r="O13">
        <v>0</v>
      </c>
      <c r="P13">
        <f t="shared" ref="P13" si="11">O13/1.2</f>
        <v>0</v>
      </c>
      <c r="Q13">
        <f t="shared" ref="Q13" si="12">P13/1.2</f>
        <v>0</v>
      </c>
      <c r="R13" s="2">
        <v>0</v>
      </c>
      <c r="S13" s="8"/>
      <c r="T13" s="8"/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3">C14*1.2</f>
        <v>0</v>
      </c>
      <c r="E14" s="5">
        <f t="shared" ref="E14:E15" si="14">R14</f>
        <v>0</v>
      </c>
      <c r="F14" s="10" t="e">
        <f t="shared" ref="F14:F15" si="15">ROUND((E14/B14),0)</f>
        <v>#DIV/0!</v>
      </c>
      <c r="G14" s="10" t="e">
        <f t="shared" ref="G14:G15" si="16">ROUND((E14/C14),0)</f>
        <v>#DIV/0!</v>
      </c>
      <c r="H14" s="4" t="e">
        <f t="shared" ref="H14:H15" si="17">ROUND((E14/D14),0)</f>
        <v>#DIV/0!</v>
      </c>
      <c r="I14" s="4" t="e">
        <f>#REF!</f>
        <v>#REF!</v>
      </c>
      <c r="J14" s="4">
        <f t="shared" ref="J14:J15" si="18">S14</f>
        <v>0</v>
      </c>
      <c r="O14">
        <v>0</v>
      </c>
      <c r="P14">
        <f t="shared" ref="P14:P15" si="19">O14/1.2</f>
        <v>0</v>
      </c>
      <c r="Q14">
        <f t="shared" ref="Q14:Q15" si="20">P14/1.2</f>
        <v>0</v>
      </c>
      <c r="R14" s="2">
        <v>0</v>
      </c>
      <c r="S14" s="8"/>
      <c r="T14" s="8"/>
    </row>
    <row r="15" spans="1:20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3"/>
        <v>0</v>
      </c>
      <c r="E15" s="5">
        <f t="shared" si="14"/>
        <v>0</v>
      </c>
      <c r="F15" s="10" t="e">
        <f t="shared" si="15"/>
        <v>#DIV/0!</v>
      </c>
      <c r="G15" s="4" t="e">
        <f t="shared" si="16"/>
        <v>#DIV/0!</v>
      </c>
      <c r="H15" s="4" t="e">
        <f t="shared" si="17"/>
        <v>#DIV/0!</v>
      </c>
      <c r="I15" s="4" t="e">
        <f>#REF!</f>
        <v>#REF!</v>
      </c>
      <c r="J15" s="4">
        <f t="shared" si="18"/>
        <v>0</v>
      </c>
      <c r="O15">
        <v>0</v>
      </c>
      <c r="P15">
        <f t="shared" si="19"/>
        <v>0</v>
      </c>
      <c r="Q15">
        <f t="shared" si="20"/>
        <v>0</v>
      </c>
      <c r="R15" s="2">
        <v>0</v>
      </c>
      <c r="S15" s="8"/>
      <c r="T15" s="8"/>
    </row>
    <row r="17" spans="7:24" x14ac:dyDescent="0.25">
      <c r="H17" t="s">
        <v>13</v>
      </c>
    </row>
    <row r="18" spans="7:24" x14ac:dyDescent="0.25">
      <c r="H18" t="s">
        <v>19</v>
      </c>
      <c r="I18">
        <v>570</v>
      </c>
      <c r="J18">
        <f>52.95*10.764</f>
        <v>569.9538</v>
      </c>
      <c r="N18" t="s">
        <v>20</v>
      </c>
    </row>
    <row r="19" spans="7:24" x14ac:dyDescent="0.25">
      <c r="H19" t="s">
        <v>21</v>
      </c>
      <c r="I19">
        <v>13200</v>
      </c>
    </row>
    <row r="20" spans="7:24" x14ac:dyDescent="0.25">
      <c r="H20" t="s">
        <v>22</v>
      </c>
      <c r="I20">
        <f>I19*I18</f>
        <v>7524000</v>
      </c>
    </row>
    <row r="21" spans="7:24" x14ac:dyDescent="0.25">
      <c r="H21" t="s">
        <v>29</v>
      </c>
      <c r="I21">
        <v>500000</v>
      </c>
    </row>
    <row r="22" spans="7:24" x14ac:dyDescent="0.25">
      <c r="G22" s="6"/>
      <c r="H22" s="6"/>
      <c r="I22">
        <f>I21+I20</f>
        <v>8024000</v>
      </c>
    </row>
    <row r="24" spans="7:24" x14ac:dyDescent="0.25">
      <c r="J24" t="s">
        <v>27</v>
      </c>
      <c r="P24" s="11"/>
      <c r="Q24" s="11"/>
      <c r="R24" s="13"/>
      <c r="T24" s="11"/>
      <c r="U24" s="11"/>
      <c r="V24" s="11"/>
      <c r="W24" s="11"/>
      <c r="X24" s="11"/>
    </row>
    <row r="25" spans="7:24" x14ac:dyDescent="0.25">
      <c r="H25" t="s">
        <v>14</v>
      </c>
      <c r="P25" s="11"/>
      <c r="Q25" s="14"/>
      <c r="R25" s="14"/>
      <c r="T25" s="14"/>
      <c r="U25" s="14"/>
      <c r="V25" s="11"/>
      <c r="W25" s="11"/>
      <c r="X25" s="11"/>
    </row>
    <row r="26" spans="7:24" x14ac:dyDescent="0.25">
      <c r="H26" t="s">
        <v>15</v>
      </c>
      <c r="I26">
        <v>7350000</v>
      </c>
      <c r="P26" s="11"/>
      <c r="Q26" s="11"/>
      <c r="R26" s="11"/>
      <c r="T26" s="11"/>
      <c r="U26" s="11"/>
      <c r="V26" s="11"/>
      <c r="W26" s="11"/>
      <c r="X26" s="11"/>
    </row>
    <row r="27" spans="7:24" x14ac:dyDescent="0.25">
      <c r="H27" t="s">
        <v>16</v>
      </c>
      <c r="I27">
        <v>441000</v>
      </c>
      <c r="P27" s="11"/>
      <c r="Q27" s="11"/>
      <c r="R27" s="11"/>
      <c r="T27" s="11"/>
      <c r="U27" s="11"/>
      <c r="V27" s="11"/>
      <c r="W27" s="11"/>
      <c r="X27" s="11"/>
    </row>
    <row r="28" spans="7:24" x14ac:dyDescent="0.25">
      <c r="H28" t="s">
        <v>17</v>
      </c>
      <c r="I28">
        <v>30000</v>
      </c>
      <c r="P28" s="11"/>
      <c r="Q28" s="11"/>
      <c r="R28" s="12"/>
      <c r="T28" s="12"/>
      <c r="U28" s="12"/>
      <c r="V28" s="11"/>
      <c r="W28" s="11"/>
      <c r="X28" s="11"/>
    </row>
    <row r="29" spans="7:24" x14ac:dyDescent="0.25">
      <c r="H29" t="s">
        <v>18</v>
      </c>
      <c r="I29">
        <f>SUM(I26:I28)</f>
        <v>7821000</v>
      </c>
      <c r="P29" s="11"/>
      <c r="Q29" s="11"/>
      <c r="R29" s="11"/>
      <c r="T29" s="11"/>
      <c r="U29" s="11"/>
      <c r="V29" s="11"/>
      <c r="W29" s="11"/>
      <c r="X29" s="11"/>
    </row>
    <row r="30" spans="7:24" x14ac:dyDescent="0.25">
      <c r="P30" s="11"/>
      <c r="Q30" s="11"/>
      <c r="R30" s="11"/>
      <c r="T30" s="11"/>
      <c r="U30" s="11"/>
      <c r="V30" s="11"/>
      <c r="W30" s="11"/>
      <c r="X30" s="11"/>
    </row>
    <row r="31" spans="7:24" x14ac:dyDescent="0.25">
      <c r="H31" t="s">
        <v>28</v>
      </c>
      <c r="P31" s="11"/>
      <c r="Q31" s="11"/>
      <c r="R31" s="11"/>
      <c r="T31" s="11"/>
      <c r="U31" s="11"/>
      <c r="V31" s="11"/>
      <c r="W31" s="11"/>
      <c r="X31" s="11"/>
    </row>
    <row r="32" spans="7:24" x14ac:dyDescent="0.25">
      <c r="P32" s="11"/>
      <c r="Q32" s="11"/>
      <c r="R32" s="11"/>
      <c r="S32" s="6"/>
      <c r="T32" s="11"/>
      <c r="U32" s="11"/>
      <c r="V32" s="11"/>
      <c r="W32" s="11"/>
      <c r="X32" s="11"/>
    </row>
    <row r="33" spans="16:24" x14ac:dyDescent="0.25">
      <c r="P33" s="11"/>
      <c r="Q33" s="11"/>
      <c r="R33" s="11"/>
      <c r="S33" s="6"/>
      <c r="T33" s="11"/>
      <c r="U33" s="11"/>
      <c r="V33" s="11"/>
      <c r="W33" s="11"/>
      <c r="X33" s="11"/>
    </row>
    <row r="34" spans="16:24" x14ac:dyDescent="0.25">
      <c r="Q34" s="11"/>
      <c r="R34" s="11"/>
    </row>
    <row r="35" spans="16:24" x14ac:dyDescent="0.25">
      <c r="Q35" s="11"/>
      <c r="R35" s="11"/>
      <c r="T35" s="6"/>
    </row>
    <row r="36" spans="16:24" x14ac:dyDescent="0.25">
      <c r="P36" s="11"/>
      <c r="Q36" s="11"/>
      <c r="R36" s="11"/>
      <c r="S36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topLeftCell="A10"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manoj chalikwar</cp:lastModifiedBy>
  <cp:lastPrinted>2019-11-05T06:14:02Z</cp:lastPrinted>
  <dcterms:created xsi:type="dcterms:W3CDTF">2018-02-17T10:36:41Z</dcterms:created>
  <dcterms:modified xsi:type="dcterms:W3CDTF">2024-05-17T10:53:32Z</dcterms:modified>
</cp:coreProperties>
</file>