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Tricity Crest - New Panvel\17.05.2024 (Revised)\"/>
    </mc:Choice>
  </mc:AlternateContent>
  <xr:revisionPtr revIDLastSave="0" documentId="13_ncr:1_{C610971A-D4E4-4EF7-B51F-04FEB183D8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icity Crest" sheetId="87" r:id="rId1"/>
    <sheet name="Total" sheetId="79" r:id="rId2"/>
    <sheet name="RERA" sheetId="80" r:id="rId3"/>
    <sheet name="Typical Floor" sheetId="85" r:id="rId4"/>
    <sheet name="IGR" sheetId="94" r:id="rId5"/>
    <sheet name="Rates" sheetId="93" r:id="rId6"/>
    <sheet name="RR" sheetId="95" r:id="rId7"/>
  </sheets>
  <definedNames>
    <definedName name="_xlnm._FilterDatabase" localSheetId="2" hidden="1">RERA!$N$37:$N$52</definedName>
    <definedName name="_xlnm._FilterDatabase" localSheetId="0" hidden="1">'Tricity Crest'!$D$115:$D$143</definedName>
  </definedNames>
  <calcPr calcId="191029"/>
</workbook>
</file>

<file path=xl/calcChain.xml><?xml version="1.0" encoding="utf-8"?>
<calcChain xmlns="http://schemas.openxmlformats.org/spreadsheetml/2006/main">
  <c r="D3" i="79" l="1"/>
  <c r="D2" i="79"/>
  <c r="E143" i="87"/>
  <c r="K115" i="87"/>
  <c r="F116" i="87"/>
  <c r="K116" i="87" s="1"/>
  <c r="F117" i="87"/>
  <c r="K117" i="87" s="1"/>
  <c r="F118" i="87"/>
  <c r="K118" i="87" s="1"/>
  <c r="F119" i="87"/>
  <c r="K119" i="87" s="1"/>
  <c r="F120" i="87"/>
  <c r="K120" i="87" s="1"/>
  <c r="F121" i="87"/>
  <c r="K121" i="87" s="1"/>
  <c r="F122" i="87"/>
  <c r="K122" i="87" s="1"/>
  <c r="F123" i="87"/>
  <c r="K123" i="87" s="1"/>
  <c r="F124" i="87"/>
  <c r="K124" i="87" s="1"/>
  <c r="F125" i="87"/>
  <c r="K125" i="87" s="1"/>
  <c r="F126" i="87"/>
  <c r="K126" i="87" s="1"/>
  <c r="F127" i="87"/>
  <c r="K127" i="87" s="1"/>
  <c r="F128" i="87"/>
  <c r="K128" i="87" s="1"/>
  <c r="F129" i="87"/>
  <c r="K129" i="87" s="1"/>
  <c r="F130" i="87"/>
  <c r="K130" i="87" s="1"/>
  <c r="F131" i="87"/>
  <c r="K131" i="87" s="1"/>
  <c r="F132" i="87"/>
  <c r="K132" i="87" s="1"/>
  <c r="F133" i="87"/>
  <c r="K133" i="87" s="1"/>
  <c r="F134" i="87"/>
  <c r="K134" i="87" s="1"/>
  <c r="F135" i="87"/>
  <c r="K135" i="87" s="1"/>
  <c r="F136" i="87"/>
  <c r="K136" i="87" s="1"/>
  <c r="F137" i="87"/>
  <c r="K137" i="87" s="1"/>
  <c r="F138" i="87"/>
  <c r="K138" i="87" s="1"/>
  <c r="F139" i="87"/>
  <c r="K139" i="87" s="1"/>
  <c r="F140" i="87"/>
  <c r="K140" i="87" s="1"/>
  <c r="F141" i="87"/>
  <c r="K141" i="87" s="1"/>
  <c r="F142" i="87"/>
  <c r="K142" i="87" s="1"/>
  <c r="F115" i="87"/>
  <c r="H4" i="87"/>
  <c r="I4" i="87" s="1"/>
  <c r="E111" i="87"/>
  <c r="H10" i="85"/>
  <c r="H14" i="85"/>
  <c r="K143" i="87" l="1"/>
  <c r="F143" i="87"/>
  <c r="J4" i="87"/>
  <c r="F39" i="87" l="1"/>
  <c r="K39" i="87" s="1"/>
  <c r="F40" i="87"/>
  <c r="K40" i="87" s="1"/>
  <c r="F41" i="87"/>
  <c r="K41" i="87" s="1"/>
  <c r="F42" i="87"/>
  <c r="K42" i="87" s="1"/>
  <c r="F43" i="87"/>
  <c r="K43" i="87" s="1"/>
  <c r="F44" i="87"/>
  <c r="K44" i="87" s="1"/>
  <c r="F45" i="87"/>
  <c r="K45" i="87" s="1"/>
  <c r="F46" i="87"/>
  <c r="K46" i="87" s="1"/>
  <c r="F47" i="87"/>
  <c r="K47" i="87" s="1"/>
  <c r="F48" i="87"/>
  <c r="K48" i="87" s="1"/>
  <c r="E34" i="85"/>
  <c r="E33" i="85"/>
  <c r="E30" i="85"/>
  <c r="E29" i="85"/>
  <c r="E28" i="85"/>
  <c r="E27" i="85"/>
  <c r="E26" i="85"/>
  <c r="E25" i="85"/>
  <c r="E24" i="85"/>
  <c r="E23" i="85"/>
  <c r="E22" i="85"/>
  <c r="E21" i="85"/>
  <c r="Q52" i="80"/>
  <c r="P38" i="80"/>
  <c r="P39" i="80"/>
  <c r="P40" i="80"/>
  <c r="P41" i="80"/>
  <c r="P42" i="80"/>
  <c r="P43" i="80"/>
  <c r="P44" i="80"/>
  <c r="P45" i="80"/>
  <c r="P46" i="80"/>
  <c r="P47" i="80"/>
  <c r="P48" i="80"/>
  <c r="P49" i="80"/>
  <c r="P50" i="80"/>
  <c r="P51" i="80"/>
  <c r="P37" i="80"/>
  <c r="E4" i="79" l="1"/>
  <c r="G4" i="79"/>
  <c r="H4" i="79"/>
  <c r="D4" i="79"/>
  <c r="E13" i="79"/>
  <c r="K3" i="79" l="1"/>
  <c r="N94" i="87" l="1"/>
  <c r="O94" i="87" s="1"/>
  <c r="N93" i="87"/>
  <c r="P93" i="87" s="1"/>
  <c r="F49" i="87"/>
  <c r="K49" i="87" s="1"/>
  <c r="F50" i="87"/>
  <c r="K50" i="87" s="1"/>
  <c r="F51" i="87"/>
  <c r="K51" i="87" s="1"/>
  <c r="H3" i="87"/>
  <c r="I3" i="87" s="1"/>
  <c r="J3" i="87" s="1"/>
  <c r="G4" i="87"/>
  <c r="G5" i="87" s="1"/>
  <c r="F52" i="87"/>
  <c r="K52" i="87" s="1"/>
  <c r="F53" i="87"/>
  <c r="K53" i="87" s="1"/>
  <c r="F54" i="87"/>
  <c r="K54" i="87" s="1"/>
  <c r="F55" i="87"/>
  <c r="K55" i="87" s="1"/>
  <c r="F56" i="87"/>
  <c r="K56" i="87" s="1"/>
  <c r="F57" i="87"/>
  <c r="K57" i="87" s="1"/>
  <c r="F58" i="87"/>
  <c r="K58" i="87" s="1"/>
  <c r="F59" i="87"/>
  <c r="K59" i="87" s="1"/>
  <c r="F60" i="87"/>
  <c r="K60" i="87" s="1"/>
  <c r="F61" i="87"/>
  <c r="K61" i="87" s="1"/>
  <c r="F62" i="87"/>
  <c r="K62" i="87" s="1"/>
  <c r="F63" i="87"/>
  <c r="K63" i="87" s="1"/>
  <c r="F64" i="87"/>
  <c r="K64" i="87" s="1"/>
  <c r="F65" i="87"/>
  <c r="K65" i="87" s="1"/>
  <c r="F66" i="87"/>
  <c r="K66" i="87" s="1"/>
  <c r="F67" i="87"/>
  <c r="K67" i="87" s="1"/>
  <c r="F68" i="87"/>
  <c r="K68" i="87" s="1"/>
  <c r="F69" i="87"/>
  <c r="K69" i="87" s="1"/>
  <c r="F70" i="87"/>
  <c r="K70" i="87" s="1"/>
  <c r="F71" i="87"/>
  <c r="K71" i="87" s="1"/>
  <c r="F72" i="87"/>
  <c r="K72" i="87" s="1"/>
  <c r="F73" i="87"/>
  <c r="K73" i="87" s="1"/>
  <c r="F74" i="87"/>
  <c r="K74" i="87" s="1"/>
  <c r="F75" i="87"/>
  <c r="K75" i="87" s="1"/>
  <c r="F76" i="87"/>
  <c r="K76" i="87" s="1"/>
  <c r="F77" i="87"/>
  <c r="K77" i="87" s="1"/>
  <c r="F78" i="87"/>
  <c r="K78" i="87" s="1"/>
  <c r="F79" i="87"/>
  <c r="K79" i="87" s="1"/>
  <c r="F80" i="87"/>
  <c r="K80" i="87" s="1"/>
  <c r="F81" i="87"/>
  <c r="K81" i="87" s="1"/>
  <c r="F82" i="87"/>
  <c r="K82" i="87" s="1"/>
  <c r="F83" i="87"/>
  <c r="K83" i="87" s="1"/>
  <c r="F84" i="87"/>
  <c r="K84" i="87" s="1"/>
  <c r="F85" i="87"/>
  <c r="K85" i="87" s="1"/>
  <c r="F86" i="87"/>
  <c r="K86" i="87" s="1"/>
  <c r="F87" i="87"/>
  <c r="K87" i="87" s="1"/>
  <c r="F88" i="87"/>
  <c r="K88" i="87" s="1"/>
  <c r="F89" i="87"/>
  <c r="K89" i="87" s="1"/>
  <c r="F90" i="87"/>
  <c r="K90" i="87" s="1"/>
  <c r="F91" i="87"/>
  <c r="K91" i="87" s="1"/>
  <c r="F92" i="87"/>
  <c r="K92" i="87" s="1"/>
  <c r="F93" i="87"/>
  <c r="K93" i="87" s="1"/>
  <c r="F94" i="87"/>
  <c r="K94" i="87" s="1"/>
  <c r="F95" i="87"/>
  <c r="K95" i="87" s="1"/>
  <c r="F96" i="87"/>
  <c r="K96" i="87" s="1"/>
  <c r="F97" i="87"/>
  <c r="K97" i="87" s="1"/>
  <c r="F98" i="87"/>
  <c r="K98" i="87" s="1"/>
  <c r="F99" i="87"/>
  <c r="K99" i="87" s="1"/>
  <c r="F100" i="87"/>
  <c r="K100" i="87" s="1"/>
  <c r="F101" i="87"/>
  <c r="K101" i="87" s="1"/>
  <c r="F102" i="87"/>
  <c r="K102" i="87" s="1"/>
  <c r="F103" i="87"/>
  <c r="K103" i="87" s="1"/>
  <c r="F104" i="87"/>
  <c r="K104" i="87" s="1"/>
  <c r="F105" i="87"/>
  <c r="K105" i="87" s="1"/>
  <c r="F106" i="87"/>
  <c r="K106" i="87" s="1"/>
  <c r="F107" i="87"/>
  <c r="K107" i="87" s="1"/>
  <c r="F108" i="87"/>
  <c r="K108" i="87" s="1"/>
  <c r="F109" i="87"/>
  <c r="K109" i="87" s="1"/>
  <c r="F110" i="87"/>
  <c r="K110" i="87" s="1"/>
  <c r="F4" i="87"/>
  <c r="F5" i="87"/>
  <c r="K5" i="87" s="1"/>
  <c r="F6" i="87"/>
  <c r="K6" i="87" s="1"/>
  <c r="F7" i="87"/>
  <c r="K7" i="87" s="1"/>
  <c r="F8" i="87"/>
  <c r="K8" i="87" s="1"/>
  <c r="F9" i="87"/>
  <c r="K9" i="87" s="1"/>
  <c r="F10" i="87"/>
  <c r="K10" i="87" s="1"/>
  <c r="F11" i="87"/>
  <c r="K11" i="87" s="1"/>
  <c r="F12" i="87"/>
  <c r="K12" i="87" s="1"/>
  <c r="F13" i="87"/>
  <c r="K13" i="87" s="1"/>
  <c r="F14" i="87"/>
  <c r="K14" i="87" s="1"/>
  <c r="F15" i="87"/>
  <c r="K15" i="87" s="1"/>
  <c r="F16" i="87"/>
  <c r="K16" i="87" s="1"/>
  <c r="F17" i="87"/>
  <c r="K17" i="87" s="1"/>
  <c r="F18" i="87"/>
  <c r="K18" i="87" s="1"/>
  <c r="F19" i="87"/>
  <c r="K19" i="87" s="1"/>
  <c r="F20" i="87"/>
  <c r="K20" i="87" s="1"/>
  <c r="F21" i="87"/>
  <c r="K21" i="87" s="1"/>
  <c r="F22" i="87"/>
  <c r="K22" i="87" s="1"/>
  <c r="F23" i="87"/>
  <c r="K23" i="87" s="1"/>
  <c r="F24" i="87"/>
  <c r="K24" i="87" s="1"/>
  <c r="F25" i="87"/>
  <c r="K25" i="87" s="1"/>
  <c r="F26" i="87"/>
  <c r="K26" i="87" s="1"/>
  <c r="F27" i="87"/>
  <c r="K27" i="87" s="1"/>
  <c r="F28" i="87"/>
  <c r="K28" i="87" s="1"/>
  <c r="F29" i="87"/>
  <c r="K29" i="87" s="1"/>
  <c r="F30" i="87"/>
  <c r="K30" i="87" s="1"/>
  <c r="F31" i="87"/>
  <c r="K31" i="87" s="1"/>
  <c r="F32" i="87"/>
  <c r="K32" i="87" s="1"/>
  <c r="F33" i="87"/>
  <c r="K33" i="87" s="1"/>
  <c r="F34" i="87"/>
  <c r="K34" i="87" s="1"/>
  <c r="F35" i="87"/>
  <c r="K35" i="87" s="1"/>
  <c r="F36" i="87"/>
  <c r="K36" i="87" s="1"/>
  <c r="F37" i="87"/>
  <c r="K37" i="87" s="1"/>
  <c r="F38" i="87"/>
  <c r="K38" i="87" s="1"/>
  <c r="F3" i="87"/>
  <c r="E18" i="85"/>
  <c r="E17" i="85"/>
  <c r="E16" i="85"/>
  <c r="E15" i="85"/>
  <c r="E14" i="85"/>
  <c r="E13" i="85"/>
  <c r="E12" i="85"/>
  <c r="E11" i="85"/>
  <c r="E10" i="85"/>
  <c r="E9" i="85"/>
  <c r="E3" i="85"/>
  <c r="E4" i="85"/>
  <c r="E5" i="85"/>
  <c r="E6" i="85"/>
  <c r="E7" i="85"/>
  <c r="E2" i="85"/>
  <c r="J36" i="93"/>
  <c r="D38" i="93"/>
  <c r="D39" i="93"/>
  <c r="D40" i="93"/>
  <c r="D41" i="93"/>
  <c r="D42" i="93"/>
  <c r="D43" i="93"/>
  <c r="D44" i="93"/>
  <c r="D37" i="93"/>
  <c r="D36" i="93"/>
  <c r="Z16" i="80"/>
  <c r="K4" i="87" l="1"/>
  <c r="K111" i="87" s="1"/>
  <c r="F111" i="87"/>
  <c r="G6" i="87"/>
  <c r="H5" i="87"/>
  <c r="K3" i="87"/>
  <c r="M3" i="87"/>
  <c r="I5" i="87" l="1"/>
  <c r="G7" i="87"/>
  <c r="H6" i="87"/>
  <c r="I6" i="87" s="1"/>
  <c r="J6" i="87" s="1"/>
  <c r="F4" i="79"/>
  <c r="H4" i="94"/>
  <c r="J4" i="94" s="1"/>
  <c r="E4" i="94"/>
  <c r="C4" i="94"/>
  <c r="H3" i="94"/>
  <c r="E3" i="94"/>
  <c r="C3" i="94"/>
  <c r="J3" i="94" s="1"/>
  <c r="G8" i="87" l="1"/>
  <c r="H7" i="87"/>
  <c r="I7" i="87" s="1"/>
  <c r="J7" i="87" s="1"/>
  <c r="J5" i="87"/>
  <c r="G9" i="87" l="1"/>
  <c r="H8" i="87"/>
  <c r="K2" i="79"/>
  <c r="K4" i="79" s="1"/>
  <c r="I8" i="87" l="1"/>
  <c r="G10" i="87"/>
  <c r="H9" i="87"/>
  <c r="I9" i="87" s="1"/>
  <c r="J9" i="87" s="1"/>
  <c r="G11" i="87" l="1"/>
  <c r="H10" i="87"/>
  <c r="I10" i="87" s="1"/>
  <c r="J10" i="87" s="1"/>
  <c r="J8" i="87"/>
  <c r="G12" i="87" l="1"/>
  <c r="H11" i="87"/>
  <c r="I11" i="87" l="1"/>
  <c r="J11" i="87" s="1"/>
  <c r="G13" i="87"/>
  <c r="H12" i="87"/>
  <c r="I12" i="87" s="1"/>
  <c r="J12" i="87" s="1"/>
  <c r="G14" i="87" l="1"/>
  <c r="H13" i="87"/>
  <c r="I13" i="87" s="1"/>
  <c r="J13" i="87" s="1"/>
  <c r="G15" i="87" l="1"/>
  <c r="H14" i="87"/>
  <c r="I14" i="87" s="1"/>
  <c r="J14" i="87" s="1"/>
  <c r="G16" i="87" l="1"/>
  <c r="H15" i="87"/>
  <c r="I15" i="87" s="1"/>
  <c r="J15" i="87" s="1"/>
  <c r="G17" i="87" l="1"/>
  <c r="H16" i="87"/>
  <c r="I16" i="87" s="1"/>
  <c r="J16" i="87" s="1"/>
  <c r="H17" i="87" l="1"/>
  <c r="I17" i="87" s="1"/>
  <c r="J17" i="87" s="1"/>
  <c r="G18" i="87"/>
  <c r="H18" i="87" l="1"/>
  <c r="I18" i="87" s="1"/>
  <c r="J18" i="87" s="1"/>
  <c r="G19" i="87"/>
  <c r="H19" i="87" l="1"/>
  <c r="I19" i="87" s="1"/>
  <c r="J19" i="87" s="1"/>
  <c r="G20" i="87"/>
  <c r="H20" i="87" l="1"/>
  <c r="I20" i="87" s="1"/>
  <c r="J20" i="87" s="1"/>
  <c r="G21" i="87"/>
  <c r="H21" i="87" l="1"/>
  <c r="I21" i="87" s="1"/>
  <c r="J21" i="87" s="1"/>
  <c r="G22" i="87"/>
  <c r="H22" i="87" l="1"/>
  <c r="I22" i="87" s="1"/>
  <c r="J22" i="87" s="1"/>
  <c r="G23" i="87"/>
  <c r="H23" i="87" l="1"/>
  <c r="I23" i="87" s="1"/>
  <c r="J23" i="87" s="1"/>
  <c r="G24" i="87"/>
  <c r="H24" i="87" l="1"/>
  <c r="I24" i="87" s="1"/>
  <c r="J24" i="87" s="1"/>
  <c r="G25" i="87"/>
  <c r="H25" i="87" l="1"/>
  <c r="I25" i="87" s="1"/>
  <c r="J25" i="87" s="1"/>
  <c r="G26" i="87"/>
  <c r="H26" i="87" l="1"/>
  <c r="I26" i="87" s="1"/>
  <c r="J26" i="87" s="1"/>
  <c r="G27" i="87"/>
  <c r="H27" i="87" l="1"/>
  <c r="I27" i="87" s="1"/>
  <c r="J27" i="87" s="1"/>
  <c r="G28" i="87"/>
  <c r="H28" i="87" l="1"/>
  <c r="I28" i="87" s="1"/>
  <c r="J28" i="87" s="1"/>
  <c r="G29" i="87"/>
  <c r="H29" i="87" l="1"/>
  <c r="I29" i="87" s="1"/>
  <c r="J29" i="87" s="1"/>
  <c r="G30" i="87"/>
  <c r="H30" i="87" l="1"/>
  <c r="G31" i="87"/>
  <c r="H31" i="87" l="1"/>
  <c r="I31" i="87" s="1"/>
  <c r="J31" i="87" s="1"/>
  <c r="G32" i="87"/>
  <c r="I30" i="87"/>
  <c r="J30" i="87" s="1"/>
  <c r="M30" i="87"/>
  <c r="H32" i="87" l="1"/>
  <c r="I32" i="87" s="1"/>
  <c r="J32" i="87" s="1"/>
  <c r="G33" i="87"/>
  <c r="H33" i="87" l="1"/>
  <c r="I33" i="87" s="1"/>
  <c r="J33" i="87" s="1"/>
  <c r="G34" i="87"/>
  <c r="H34" i="87" l="1"/>
  <c r="I34" i="87" s="1"/>
  <c r="J34" i="87" s="1"/>
  <c r="G35" i="87"/>
  <c r="H35" i="87" l="1"/>
  <c r="I35" i="87" s="1"/>
  <c r="J35" i="87" s="1"/>
  <c r="G36" i="87"/>
  <c r="H36" i="87" l="1"/>
  <c r="I36" i="87" s="1"/>
  <c r="J36" i="87" s="1"/>
  <c r="G37" i="87"/>
  <c r="H37" i="87" l="1"/>
  <c r="I37" i="87" s="1"/>
  <c r="J37" i="87" s="1"/>
  <c r="G38" i="87"/>
  <c r="H38" i="87" l="1"/>
  <c r="I38" i="87" s="1"/>
  <c r="J38" i="87" s="1"/>
  <c r="G39" i="87"/>
  <c r="G40" i="87" l="1"/>
  <c r="H39" i="87"/>
  <c r="I39" i="87" s="1"/>
  <c r="J39" i="87" s="1"/>
  <c r="G41" i="87" l="1"/>
  <c r="H40" i="87"/>
  <c r="I40" i="87" s="1"/>
  <c r="J40" i="87" s="1"/>
  <c r="G42" i="87" l="1"/>
  <c r="H41" i="87"/>
  <c r="I41" i="87" s="1"/>
  <c r="J41" i="87" s="1"/>
  <c r="G43" i="87" l="1"/>
  <c r="H42" i="87"/>
  <c r="I42" i="87" s="1"/>
  <c r="J42" i="87" s="1"/>
  <c r="G44" i="87" l="1"/>
  <c r="H43" i="87"/>
  <c r="I43" i="87" s="1"/>
  <c r="J43" i="87" s="1"/>
  <c r="G45" i="87" l="1"/>
  <c r="H44" i="87"/>
  <c r="I44" i="87" s="1"/>
  <c r="J44" i="87" s="1"/>
  <c r="G46" i="87" l="1"/>
  <c r="H45" i="87"/>
  <c r="I45" i="87" s="1"/>
  <c r="J45" i="87" l="1"/>
  <c r="M45" i="87"/>
  <c r="G47" i="87"/>
  <c r="H46" i="87"/>
  <c r="I46" i="87" s="1"/>
  <c r="J46" i="87" s="1"/>
  <c r="G48" i="87" l="1"/>
  <c r="H47" i="87"/>
  <c r="I47" i="87" s="1"/>
  <c r="J47" i="87" s="1"/>
  <c r="G49" i="87" l="1"/>
  <c r="H48" i="87"/>
  <c r="I48" i="87" s="1"/>
  <c r="J48" i="87" s="1"/>
  <c r="H49" i="87" l="1"/>
  <c r="I49" i="87" s="1"/>
  <c r="J49" i="87" s="1"/>
  <c r="G50" i="87"/>
  <c r="H50" i="87" l="1"/>
  <c r="I50" i="87" s="1"/>
  <c r="J50" i="87" s="1"/>
  <c r="G51" i="87"/>
  <c r="H51" i="87" l="1"/>
  <c r="I51" i="87" s="1"/>
  <c r="J51" i="87" s="1"/>
  <c r="G52" i="87"/>
  <c r="H52" i="87" l="1"/>
  <c r="I52" i="87" s="1"/>
  <c r="J52" i="87" s="1"/>
  <c r="G53" i="87"/>
  <c r="H53" i="87" l="1"/>
  <c r="I53" i="87" s="1"/>
  <c r="J53" i="87" s="1"/>
  <c r="G54" i="87"/>
  <c r="H54" i="87" l="1"/>
  <c r="I54" i="87" s="1"/>
  <c r="J54" i="87" s="1"/>
  <c r="G55" i="87"/>
  <c r="H55" i="87" l="1"/>
  <c r="I55" i="87" s="1"/>
  <c r="J55" i="87" s="1"/>
  <c r="G56" i="87"/>
  <c r="H56" i="87" l="1"/>
  <c r="I56" i="87" s="1"/>
  <c r="J56" i="87" s="1"/>
  <c r="G57" i="87"/>
  <c r="H57" i="87" l="1"/>
  <c r="I57" i="87" s="1"/>
  <c r="J57" i="87" s="1"/>
  <c r="G58" i="87"/>
  <c r="H58" i="87" l="1"/>
  <c r="I58" i="87" s="1"/>
  <c r="J58" i="87" s="1"/>
  <c r="G59" i="87"/>
  <c r="H59" i="87" l="1"/>
  <c r="I59" i="87" s="1"/>
  <c r="J59" i="87" s="1"/>
  <c r="G60" i="87"/>
  <c r="H60" i="87" l="1"/>
  <c r="I60" i="87" s="1"/>
  <c r="J60" i="87" s="1"/>
  <c r="G61" i="87"/>
  <c r="H61" i="87" l="1"/>
  <c r="I61" i="87" s="1"/>
  <c r="J61" i="87" s="1"/>
  <c r="G62" i="87"/>
  <c r="H62" i="87" l="1"/>
  <c r="I62" i="87" s="1"/>
  <c r="J62" i="87" s="1"/>
  <c r="G63" i="87"/>
  <c r="H63" i="87" l="1"/>
  <c r="I63" i="87" s="1"/>
  <c r="J63" i="87" s="1"/>
  <c r="G64" i="87"/>
  <c r="H64" i="87" l="1"/>
  <c r="I64" i="87" s="1"/>
  <c r="J64" i="87" s="1"/>
  <c r="G65" i="87"/>
  <c r="H65" i="87" l="1"/>
  <c r="I65" i="87" s="1"/>
  <c r="J65" i="87" s="1"/>
  <c r="G66" i="87"/>
  <c r="H66" i="87" l="1"/>
  <c r="I66" i="87" s="1"/>
  <c r="J66" i="87" s="1"/>
  <c r="G67" i="87"/>
  <c r="H67" i="87" l="1"/>
  <c r="I67" i="87" s="1"/>
  <c r="J67" i="87" s="1"/>
  <c r="G68" i="87"/>
  <c r="H68" i="87" l="1"/>
  <c r="I68" i="87" s="1"/>
  <c r="J68" i="87" s="1"/>
  <c r="G69" i="87"/>
  <c r="H69" i="87" l="1"/>
  <c r="I69" i="87" s="1"/>
  <c r="J69" i="87" s="1"/>
  <c r="G70" i="87"/>
  <c r="H70" i="87" l="1"/>
  <c r="I70" i="87" s="1"/>
  <c r="J70" i="87" s="1"/>
  <c r="G71" i="87"/>
  <c r="H71" i="87" l="1"/>
  <c r="I71" i="87" s="1"/>
  <c r="J71" i="87" s="1"/>
  <c r="G72" i="87"/>
  <c r="H72" i="87" l="1"/>
  <c r="I72" i="87" s="1"/>
  <c r="J72" i="87" s="1"/>
  <c r="G73" i="87"/>
  <c r="H73" i="87" l="1"/>
  <c r="I73" i="87" s="1"/>
  <c r="J73" i="87" s="1"/>
  <c r="G74" i="87"/>
  <c r="H74" i="87" l="1"/>
  <c r="I74" i="87" s="1"/>
  <c r="J74" i="87" s="1"/>
  <c r="G75" i="87"/>
  <c r="H75" i="87" l="1"/>
  <c r="I75" i="87" s="1"/>
  <c r="J75" i="87" s="1"/>
  <c r="G76" i="87"/>
  <c r="H76" i="87" l="1"/>
  <c r="I76" i="87" s="1"/>
  <c r="J76" i="87" s="1"/>
  <c r="G77" i="87"/>
  <c r="H77" i="87" l="1"/>
  <c r="I77" i="87" s="1"/>
  <c r="J77" i="87" s="1"/>
  <c r="G78" i="87"/>
  <c r="H78" i="87" l="1"/>
  <c r="I78" i="87" s="1"/>
  <c r="J78" i="87" s="1"/>
  <c r="G79" i="87"/>
  <c r="H79" i="87" l="1"/>
  <c r="I79" i="87" s="1"/>
  <c r="J79" i="87" s="1"/>
  <c r="G80" i="87"/>
  <c r="H80" i="87" l="1"/>
  <c r="I80" i="87" s="1"/>
  <c r="J80" i="87" s="1"/>
  <c r="G81" i="87"/>
  <c r="H81" i="87" l="1"/>
  <c r="I81" i="87" s="1"/>
  <c r="J81" i="87" s="1"/>
  <c r="G82" i="87"/>
  <c r="H82" i="87" l="1"/>
  <c r="I82" i="87" s="1"/>
  <c r="J82" i="87" s="1"/>
  <c r="G83" i="87"/>
  <c r="H83" i="87" l="1"/>
  <c r="I83" i="87" s="1"/>
  <c r="J83" i="87" s="1"/>
  <c r="G84" i="87"/>
  <c r="H84" i="87" l="1"/>
  <c r="I84" i="87" s="1"/>
  <c r="J84" i="87" s="1"/>
  <c r="G85" i="87"/>
  <c r="H85" i="87" l="1"/>
  <c r="I85" i="87" s="1"/>
  <c r="J85" i="87" s="1"/>
  <c r="G86" i="87"/>
  <c r="H86" i="87" l="1"/>
  <c r="I86" i="87" s="1"/>
  <c r="J86" i="87" s="1"/>
  <c r="G87" i="87"/>
  <c r="H87" i="87" l="1"/>
  <c r="I87" i="87" s="1"/>
  <c r="J87" i="87" s="1"/>
  <c r="G88" i="87"/>
  <c r="H88" i="87" l="1"/>
  <c r="I88" i="87" s="1"/>
  <c r="J88" i="87" s="1"/>
  <c r="G89" i="87"/>
  <c r="H89" i="87" l="1"/>
  <c r="I89" i="87" s="1"/>
  <c r="J89" i="87" s="1"/>
  <c r="G90" i="87"/>
  <c r="H90" i="87" l="1"/>
  <c r="I90" i="87" s="1"/>
  <c r="J90" i="87" s="1"/>
  <c r="G91" i="87"/>
  <c r="H91" i="87" l="1"/>
  <c r="I91" i="87" s="1"/>
  <c r="J91" i="87" s="1"/>
  <c r="G92" i="87"/>
  <c r="H92" i="87" l="1"/>
  <c r="I92" i="87" s="1"/>
  <c r="J92" i="87" s="1"/>
  <c r="G93" i="87"/>
  <c r="H93" i="87" l="1"/>
  <c r="I93" i="87" s="1"/>
  <c r="J93" i="87" s="1"/>
  <c r="G94" i="87"/>
  <c r="H94" i="87" l="1"/>
  <c r="I94" i="87" s="1"/>
  <c r="J94" i="87" s="1"/>
  <c r="G95" i="87"/>
  <c r="H95" i="87" l="1"/>
  <c r="I95" i="87" s="1"/>
  <c r="J95" i="87" s="1"/>
  <c r="G96" i="87"/>
  <c r="H96" i="87" l="1"/>
  <c r="I96" i="87" s="1"/>
  <c r="J96" i="87" s="1"/>
  <c r="G97" i="87"/>
  <c r="H97" i="87" l="1"/>
  <c r="I97" i="87" s="1"/>
  <c r="J97" i="87" s="1"/>
  <c r="G98" i="87"/>
  <c r="H98" i="87" l="1"/>
  <c r="I98" i="87" s="1"/>
  <c r="J98" i="87" s="1"/>
  <c r="G99" i="87"/>
  <c r="H99" i="87" l="1"/>
  <c r="I99" i="87" s="1"/>
  <c r="J99" i="87" s="1"/>
  <c r="G100" i="87"/>
  <c r="H100" i="87" l="1"/>
  <c r="I100" i="87" s="1"/>
  <c r="J100" i="87" s="1"/>
  <c r="G101" i="87"/>
  <c r="H101" i="87" l="1"/>
  <c r="I101" i="87" s="1"/>
  <c r="J101" i="87" s="1"/>
  <c r="G102" i="87"/>
  <c r="H102" i="87" l="1"/>
  <c r="I102" i="87" s="1"/>
  <c r="J102" i="87" s="1"/>
  <c r="G103" i="87"/>
  <c r="H103" i="87" l="1"/>
  <c r="I103" i="87" s="1"/>
  <c r="J103" i="87" s="1"/>
  <c r="G104" i="87"/>
  <c r="H104" i="87" l="1"/>
  <c r="I104" i="87" s="1"/>
  <c r="J104" i="87" s="1"/>
  <c r="G105" i="87"/>
  <c r="H105" i="87" l="1"/>
  <c r="I105" i="87" s="1"/>
  <c r="J105" i="87" s="1"/>
  <c r="G106" i="87"/>
  <c r="H106" i="87" l="1"/>
  <c r="I106" i="87" s="1"/>
  <c r="J106" i="87" s="1"/>
  <c r="G107" i="87"/>
  <c r="H107" i="87" l="1"/>
  <c r="I107" i="87" s="1"/>
  <c r="J107" i="87" s="1"/>
  <c r="G108" i="87"/>
  <c r="H108" i="87" l="1"/>
  <c r="I108" i="87" s="1"/>
  <c r="J108" i="87" s="1"/>
  <c r="G109" i="87"/>
  <c r="H109" i="87" l="1"/>
  <c r="I109" i="87" s="1"/>
  <c r="J109" i="87" s="1"/>
  <c r="G110" i="87"/>
  <c r="H110" i="87" l="1"/>
  <c r="G115" i="87"/>
  <c r="H115" i="87" l="1"/>
  <c r="G116" i="87"/>
  <c r="I110" i="87"/>
  <c r="H111" i="87"/>
  <c r="J110" i="87" l="1"/>
  <c r="I111" i="87"/>
  <c r="G117" i="87"/>
  <c r="H116" i="87"/>
  <c r="I116" i="87" s="1"/>
  <c r="J116" i="87" s="1"/>
  <c r="I115" i="87"/>
  <c r="H117" i="87" l="1"/>
  <c r="I117" i="87" s="1"/>
  <c r="J117" i="87" s="1"/>
  <c r="G118" i="87"/>
  <c r="J115" i="87"/>
  <c r="H118" i="87" l="1"/>
  <c r="G119" i="87"/>
  <c r="G120" i="87" l="1"/>
  <c r="H119" i="87"/>
  <c r="I119" i="87" s="1"/>
  <c r="J119" i="87" s="1"/>
  <c r="I118" i="87"/>
  <c r="J118" i="87" l="1"/>
  <c r="G121" i="87"/>
  <c r="H120" i="87"/>
  <c r="H121" i="87" l="1"/>
  <c r="I121" i="87" s="1"/>
  <c r="J121" i="87" s="1"/>
  <c r="G122" i="87"/>
  <c r="I120" i="87"/>
  <c r="J120" i="87" l="1"/>
  <c r="H122" i="87"/>
  <c r="G123" i="87"/>
  <c r="G124" i="87" l="1"/>
  <c r="H123" i="87"/>
  <c r="I123" i="87" s="1"/>
  <c r="J123" i="87" s="1"/>
  <c r="I122" i="87"/>
  <c r="J122" i="87" l="1"/>
  <c r="G125" i="87"/>
  <c r="H124" i="87"/>
  <c r="I124" i="87" s="1"/>
  <c r="J124" i="87" s="1"/>
  <c r="H125" i="87" l="1"/>
  <c r="I125" i="87" s="1"/>
  <c r="J125" i="87" s="1"/>
  <c r="G126" i="87"/>
  <c r="H126" i="87" l="1"/>
  <c r="I126" i="87" s="1"/>
  <c r="J126" i="87" s="1"/>
  <c r="G127" i="87"/>
  <c r="G128" i="87" l="1"/>
  <c r="H127" i="87"/>
  <c r="I127" i="87" s="1"/>
  <c r="J127" i="87" s="1"/>
  <c r="G129" i="87" l="1"/>
  <c r="H128" i="87"/>
  <c r="I128" i="87" s="1"/>
  <c r="J128" i="87" s="1"/>
  <c r="H129" i="87" l="1"/>
  <c r="I129" i="87" s="1"/>
  <c r="J129" i="87" s="1"/>
  <c r="G130" i="87"/>
  <c r="H130" i="87" l="1"/>
  <c r="I130" i="87" s="1"/>
  <c r="J130" i="87" s="1"/>
  <c r="G131" i="87"/>
  <c r="G132" i="87" l="1"/>
  <c r="H131" i="87"/>
  <c r="I131" i="87" s="1"/>
  <c r="J131" i="87" s="1"/>
  <c r="H132" i="87" l="1"/>
  <c r="I132" i="87" s="1"/>
  <c r="J132" i="87" s="1"/>
  <c r="G133" i="87"/>
  <c r="H133" i="87" l="1"/>
  <c r="I133" i="87" s="1"/>
  <c r="J133" i="87" s="1"/>
  <c r="G134" i="87"/>
  <c r="H134" i="87" l="1"/>
  <c r="I134" i="87" s="1"/>
  <c r="J134" i="87" s="1"/>
  <c r="G135" i="87"/>
  <c r="H135" i="87" l="1"/>
  <c r="I135" i="87" s="1"/>
  <c r="J135" i="87" s="1"/>
  <c r="G136" i="87"/>
  <c r="H136" i="87" l="1"/>
  <c r="I136" i="87" s="1"/>
  <c r="J136" i="87" s="1"/>
  <c r="G137" i="87"/>
  <c r="H137" i="87" l="1"/>
  <c r="I137" i="87" s="1"/>
  <c r="J137" i="87" s="1"/>
  <c r="G138" i="87"/>
  <c r="H138" i="87" l="1"/>
  <c r="I138" i="87" s="1"/>
  <c r="J138" i="87" s="1"/>
  <c r="G139" i="87"/>
  <c r="H139" i="87" l="1"/>
  <c r="I139" i="87" s="1"/>
  <c r="J139" i="87" s="1"/>
  <c r="G140" i="87"/>
  <c r="H140" i="87" l="1"/>
  <c r="I140" i="87" s="1"/>
  <c r="J140" i="87" s="1"/>
  <c r="G141" i="87"/>
  <c r="H141" i="87" l="1"/>
  <c r="I141" i="87" s="1"/>
  <c r="J141" i="87" s="1"/>
  <c r="G142" i="87"/>
  <c r="H142" i="87" s="1"/>
  <c r="I142" i="87" l="1"/>
  <c r="H143" i="87"/>
  <c r="J142" i="87" l="1"/>
  <c r="I143" i="87"/>
</calcChain>
</file>

<file path=xl/sharedStrings.xml><?xml version="1.0" encoding="utf-8"?>
<sst xmlns="http://schemas.openxmlformats.org/spreadsheetml/2006/main" count="228" uniqueCount="40">
  <si>
    <t>Flat No.</t>
  </si>
  <si>
    <t>Sr. No.</t>
  </si>
  <si>
    <t>Floor No.</t>
  </si>
  <si>
    <t>Total</t>
  </si>
  <si>
    <t>Sr.</t>
  </si>
  <si>
    <t>Total Flats</t>
  </si>
  <si>
    <t>CA</t>
  </si>
  <si>
    <t>BUA</t>
  </si>
  <si>
    <t>Value</t>
  </si>
  <si>
    <t xml:space="preserve">RV </t>
  </si>
  <si>
    <t>Composition</t>
  </si>
  <si>
    <t>Comp</t>
  </si>
  <si>
    <t>2 BHK</t>
  </si>
  <si>
    <t>1 BHK</t>
  </si>
  <si>
    <t>Built up area in Sq. Ft.</t>
  </si>
  <si>
    <t>1BHK</t>
  </si>
  <si>
    <t>2BHK</t>
  </si>
  <si>
    <t>Flat</t>
  </si>
  <si>
    <t>B1507</t>
  </si>
  <si>
    <t>B507</t>
  </si>
  <si>
    <t>Wing</t>
  </si>
  <si>
    <t>1st Flr</t>
  </si>
  <si>
    <t>Tot - 6</t>
  </si>
  <si>
    <t>Tot - 10</t>
  </si>
  <si>
    <t>Approved Inventory</t>
  </si>
  <si>
    <t xml:space="preserve"> As per Approved Plan  RERA Carpet Area in 
Sq. Ft.                      
</t>
  </si>
  <si>
    <r>
      <t xml:space="preserve">Rate per 
Sq. ft. on Carpet 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</si>
  <si>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</si>
  <si>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</si>
  <si>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</si>
  <si>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</si>
  <si>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>Approved</t>
  </si>
  <si>
    <t>Proposed</t>
  </si>
  <si>
    <t>2,3,4,5,6,7,9,10</t>
  </si>
  <si>
    <t>8,11</t>
  </si>
  <si>
    <t>Tot - 2</t>
  </si>
  <si>
    <t xml:space="preserve">Proposed Inventory </t>
  </si>
  <si>
    <t xml:space="preserve"> As per Builder Carpet Area in 
Sq. Ft.                      
</t>
  </si>
  <si>
    <t xml:space="preserve">1 BHK - 48                                      2 BHK - 60                                                                                               </t>
  </si>
  <si>
    <t xml:space="preserve">1 BHK - 12                                      2 BHK - 16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</si>
</sst>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Open Sans"/>
      <family val="2"/>
    </font>
    <font>
      <sz val="11"/>
      <color rgb="FF000000"/>
      <name val="Calibri"/>
      <family val="2"/>
      <scheme val="minor"/>
    </font>
    <font>
      <b/>
      <sz val="10"/>
      <color theme="1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color rgb="FF333333"/>
      <name val="Arial Narrow"/>
      <family val="2"/>
    </font>
    <font>
      <b/>
      <sz val="11"/>
      <color rgb="FFFFFFFF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43" fontId="2" fillId="0" borderId="0" xfId="1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43" fontId="0" fillId="0" borderId="0" xfId="1" applyFont="1"/>
    <xf numFmtId="43" fontId="0" fillId="0" borderId="0" xfId="0" applyNumberFormat="1"/>
    <xf numFmtId="0" fontId="3" fillId="0" borderId="0" xfId="0" applyFont="1"/>
    <xf numFmtId="0" fontId="5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43" fontId="5" fillId="0" borderId="0" xfId="0" applyNumberFormat="1" applyFont="1"/>
    <xf numFmtId="0" fontId="7" fillId="5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0" borderId="1" xfId="1" applyNumberFormat="1" applyFont="1" applyBorder="1" applyAlignment="1">
      <alignment horizontal="left"/>
    </xf>
    <xf numFmtId="164" fontId="10" fillId="0" borderId="1" xfId="1" applyNumberFormat="1" applyFont="1" applyBorder="1" applyAlignment="1">
      <alignment horizontal="center"/>
    </xf>
    <xf numFmtId="1" fontId="10" fillId="0" borderId="1" xfId="2" applyNumberFormat="1" applyFont="1" applyBorder="1" applyAlignment="1">
      <alignment horizontal="center" vertical="top" wrapText="1"/>
    </xf>
    <xf numFmtId="164" fontId="10" fillId="0" borderId="1" xfId="1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left"/>
    </xf>
    <xf numFmtId="164" fontId="6" fillId="0" borderId="1" xfId="1" applyNumberFormat="1" applyFont="1" applyBorder="1" applyAlignment="1">
      <alignment horizontal="center"/>
    </xf>
    <xf numFmtId="1" fontId="6" fillId="0" borderId="1" xfId="2" applyNumberFormat="1" applyFont="1" applyBorder="1" applyAlignment="1">
      <alignment horizontal="center" vertical="top" wrapText="1"/>
    </xf>
    <xf numFmtId="164" fontId="6" fillId="0" borderId="1" xfId="1" applyNumberFormat="1" applyFont="1" applyFill="1" applyBorder="1" applyAlignment="1">
      <alignment horizontal="center"/>
    </xf>
    <xf numFmtId="1" fontId="10" fillId="0" borderId="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10" fillId="5" borderId="0" xfId="0" applyFont="1" applyFill="1"/>
    <xf numFmtId="0" fontId="10" fillId="0" borderId="0" xfId="0" applyFont="1"/>
    <xf numFmtId="2" fontId="10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3" fontId="3" fillId="0" borderId="0" xfId="0" applyNumberFormat="1" applyFont="1"/>
    <xf numFmtId="0" fontId="4" fillId="3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1" fontId="11" fillId="0" borderId="0" xfId="0" applyNumberFormat="1" applyFont="1"/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/>
    </xf>
    <xf numFmtId="1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3" fontId="3" fillId="0" borderId="1" xfId="1" applyFont="1" applyBorder="1"/>
    <xf numFmtId="0" fontId="0" fillId="0" borderId="0" xfId="0" applyFont="1"/>
    <xf numFmtId="164" fontId="6" fillId="0" borderId="2" xfId="0" applyNumberFormat="1" applyFont="1" applyBorder="1" applyAlignment="1">
      <alignment horizontal="left" vertical="center"/>
    </xf>
    <xf numFmtId="1" fontId="6" fillId="0" borderId="5" xfId="0" applyNumberFormat="1" applyFont="1" applyBorder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0</xdr:row>
      <xdr:rowOff>66676</xdr:rowOff>
    </xdr:from>
    <xdr:to>
      <xdr:col>27</xdr:col>
      <xdr:colOff>493950</xdr:colOff>
      <xdr:row>33</xdr:row>
      <xdr:rowOff>170177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3B9D2F-C548-23F8-6DCF-B5E52C53E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3150" y="66676"/>
          <a:ext cx="10800000" cy="6618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3"/>
  <sheetViews>
    <sheetView tabSelected="1" topLeftCell="A135" zoomScale="160" zoomScaleNormal="160" workbookViewId="0">
      <selection activeCell="K148" sqref="K148"/>
    </sheetView>
  </sheetViews>
  <sheetFormatPr defaultRowHeight="15" x14ac:dyDescent="0.25"/>
  <cols>
    <col min="1" max="1" width="4" style="36" customWidth="1"/>
    <col min="2" max="3" width="5.140625" style="37" customWidth="1"/>
    <col min="4" max="4" width="6.140625" style="37" customWidth="1"/>
    <col min="5" max="5" width="7.140625" style="38" customWidth="1"/>
    <col min="6" max="6" width="6.7109375" customWidth="1"/>
    <col min="7" max="7" width="7.140625" customWidth="1"/>
    <col min="8" max="8" width="12.28515625" customWidth="1"/>
    <col min="9" max="9" width="11" customWidth="1"/>
    <col min="10" max="10" width="7.7109375" customWidth="1"/>
    <col min="11" max="11" width="11" customWidth="1"/>
    <col min="13" max="13" width="10.42578125" bestFit="1" customWidth="1"/>
  </cols>
  <sheetData>
    <row r="1" spans="1:13" x14ac:dyDescent="0.25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3" ht="54" customHeight="1" x14ac:dyDescent="0.25">
      <c r="A2" s="13" t="s">
        <v>1</v>
      </c>
      <c r="B2" s="14" t="s">
        <v>0</v>
      </c>
      <c r="C2" s="14" t="s">
        <v>2</v>
      </c>
      <c r="D2" s="14" t="s">
        <v>11</v>
      </c>
      <c r="E2" s="14" t="s">
        <v>25</v>
      </c>
      <c r="F2" s="15" t="s">
        <v>14</v>
      </c>
      <c r="G2" s="16" t="s">
        <v>26</v>
      </c>
      <c r="H2" s="14" t="s">
        <v>27</v>
      </c>
      <c r="I2" s="17" t="s">
        <v>28</v>
      </c>
      <c r="J2" s="18" t="s">
        <v>29</v>
      </c>
      <c r="K2" s="18" t="s">
        <v>30</v>
      </c>
    </row>
    <row r="3" spans="1:13" x14ac:dyDescent="0.25">
      <c r="A3" s="19">
        <v>1</v>
      </c>
      <c r="B3" s="20">
        <v>103</v>
      </c>
      <c r="C3" s="20">
        <v>1</v>
      </c>
      <c r="D3" s="20" t="s">
        <v>13</v>
      </c>
      <c r="E3" s="20">
        <v>373</v>
      </c>
      <c r="F3" s="20">
        <f>E3*1.1</f>
        <v>410.3</v>
      </c>
      <c r="G3" s="21">
        <v>13500</v>
      </c>
      <c r="H3" s="22">
        <f>E3*G3</f>
        <v>5035500</v>
      </c>
      <c r="I3" s="23">
        <f t="shared" ref="I3" si="0">ROUND(H3*1.1,0)</f>
        <v>5539050</v>
      </c>
      <c r="J3" s="24">
        <f t="shared" ref="J3" si="1">MROUND((I3*0.025/12),500)</f>
        <v>11500</v>
      </c>
      <c r="K3" s="25">
        <f>F3*2400</f>
        <v>984720</v>
      </c>
      <c r="M3" s="7">
        <f>H3/F3</f>
        <v>12272.727272727272</v>
      </c>
    </row>
    <row r="4" spans="1:13" x14ac:dyDescent="0.25">
      <c r="A4" s="19">
        <v>2</v>
      </c>
      <c r="B4" s="20">
        <v>104</v>
      </c>
      <c r="C4" s="20">
        <v>1</v>
      </c>
      <c r="D4" s="20" t="s">
        <v>12</v>
      </c>
      <c r="E4" s="20">
        <v>569</v>
      </c>
      <c r="F4" s="20">
        <f t="shared" ref="F4:F48" si="2">E4*1.1</f>
        <v>625.90000000000009</v>
      </c>
      <c r="G4" s="21">
        <f>G3</f>
        <v>13500</v>
      </c>
      <c r="H4" s="22">
        <f t="shared" ref="H4:H67" si="3">E4*G4</f>
        <v>7681500</v>
      </c>
      <c r="I4" s="23">
        <f t="shared" ref="I4:I67" si="4">ROUND(H4*1.1,0)</f>
        <v>8449650</v>
      </c>
      <c r="J4" s="24">
        <f t="shared" ref="J4:J67" si="5">MROUND((I4*0.025/12),500)</f>
        <v>17500</v>
      </c>
      <c r="K4" s="25">
        <f t="shared" ref="K4:K67" si="6">F4*2400</f>
        <v>1502160.0000000002</v>
      </c>
      <c r="M4" s="7"/>
    </row>
    <row r="5" spans="1:13" x14ac:dyDescent="0.25">
      <c r="A5" s="19">
        <v>3</v>
      </c>
      <c r="B5" s="20">
        <v>105</v>
      </c>
      <c r="C5" s="20">
        <v>1</v>
      </c>
      <c r="D5" s="20" t="s">
        <v>12</v>
      </c>
      <c r="E5" s="20">
        <v>605</v>
      </c>
      <c r="F5" s="20">
        <f t="shared" si="2"/>
        <v>665.5</v>
      </c>
      <c r="G5" s="21">
        <f>G4</f>
        <v>13500</v>
      </c>
      <c r="H5" s="22">
        <f t="shared" si="3"/>
        <v>8167500</v>
      </c>
      <c r="I5" s="23">
        <f t="shared" si="4"/>
        <v>8984250</v>
      </c>
      <c r="J5" s="24">
        <f t="shared" si="5"/>
        <v>18500</v>
      </c>
      <c r="K5" s="25">
        <f t="shared" si="6"/>
        <v>1597200</v>
      </c>
      <c r="M5" s="7"/>
    </row>
    <row r="6" spans="1:13" x14ac:dyDescent="0.25">
      <c r="A6" s="19">
        <v>4</v>
      </c>
      <c r="B6" s="20">
        <v>106</v>
      </c>
      <c r="C6" s="20">
        <v>1</v>
      </c>
      <c r="D6" s="20" t="s">
        <v>12</v>
      </c>
      <c r="E6" s="20">
        <v>605</v>
      </c>
      <c r="F6" s="20">
        <f t="shared" si="2"/>
        <v>665.5</v>
      </c>
      <c r="G6" s="21">
        <f>G5</f>
        <v>13500</v>
      </c>
      <c r="H6" s="22">
        <f t="shared" si="3"/>
        <v>8167500</v>
      </c>
      <c r="I6" s="23">
        <f t="shared" si="4"/>
        <v>8984250</v>
      </c>
      <c r="J6" s="24">
        <f t="shared" si="5"/>
        <v>18500</v>
      </c>
      <c r="K6" s="25">
        <f t="shared" si="6"/>
        <v>1597200</v>
      </c>
      <c r="M6" s="7"/>
    </row>
    <row r="7" spans="1:13" x14ac:dyDescent="0.25">
      <c r="A7" s="19">
        <v>5</v>
      </c>
      <c r="B7" s="20">
        <v>107</v>
      </c>
      <c r="C7" s="20">
        <v>1</v>
      </c>
      <c r="D7" s="20" t="s">
        <v>12</v>
      </c>
      <c r="E7" s="20">
        <v>569</v>
      </c>
      <c r="F7" s="20">
        <f t="shared" si="2"/>
        <v>625.90000000000009</v>
      </c>
      <c r="G7" s="21">
        <f>G6</f>
        <v>13500</v>
      </c>
      <c r="H7" s="22">
        <f t="shared" si="3"/>
        <v>7681500</v>
      </c>
      <c r="I7" s="23">
        <f t="shared" si="4"/>
        <v>8449650</v>
      </c>
      <c r="J7" s="24">
        <f t="shared" si="5"/>
        <v>17500</v>
      </c>
      <c r="K7" s="25">
        <f t="shared" si="6"/>
        <v>1502160.0000000002</v>
      </c>
      <c r="M7" s="7"/>
    </row>
    <row r="8" spans="1:13" x14ac:dyDescent="0.25">
      <c r="A8" s="19">
        <v>6</v>
      </c>
      <c r="B8" s="20">
        <v>108</v>
      </c>
      <c r="C8" s="20">
        <v>1</v>
      </c>
      <c r="D8" s="20" t="s">
        <v>13</v>
      </c>
      <c r="E8" s="20">
        <v>373</v>
      </c>
      <c r="F8" s="20">
        <f t="shared" si="2"/>
        <v>410.3</v>
      </c>
      <c r="G8" s="21">
        <f>G7</f>
        <v>13500</v>
      </c>
      <c r="H8" s="22">
        <f t="shared" si="3"/>
        <v>5035500</v>
      </c>
      <c r="I8" s="23">
        <f t="shared" si="4"/>
        <v>5539050</v>
      </c>
      <c r="J8" s="24">
        <f t="shared" si="5"/>
        <v>11500</v>
      </c>
      <c r="K8" s="25">
        <f t="shared" si="6"/>
        <v>984720</v>
      </c>
      <c r="M8" s="7"/>
    </row>
    <row r="9" spans="1:13" x14ac:dyDescent="0.25">
      <c r="A9" s="19">
        <v>7</v>
      </c>
      <c r="B9" s="20">
        <v>201</v>
      </c>
      <c r="C9" s="20">
        <v>2</v>
      </c>
      <c r="D9" s="20" t="s">
        <v>13</v>
      </c>
      <c r="E9" s="20">
        <v>379</v>
      </c>
      <c r="F9" s="20">
        <f t="shared" si="2"/>
        <v>416.90000000000003</v>
      </c>
      <c r="G9" s="21">
        <f>G8+40</f>
        <v>13540</v>
      </c>
      <c r="H9" s="22">
        <f t="shared" si="3"/>
        <v>5131660</v>
      </c>
      <c r="I9" s="23">
        <f t="shared" si="4"/>
        <v>5644826</v>
      </c>
      <c r="J9" s="24">
        <f t="shared" si="5"/>
        <v>12000</v>
      </c>
      <c r="K9" s="25">
        <f t="shared" si="6"/>
        <v>1000560.0000000001</v>
      </c>
      <c r="M9" s="7"/>
    </row>
    <row r="10" spans="1:13" x14ac:dyDescent="0.25">
      <c r="A10" s="19">
        <v>8</v>
      </c>
      <c r="B10" s="20">
        <v>202</v>
      </c>
      <c r="C10" s="20">
        <v>2</v>
      </c>
      <c r="D10" s="20" t="s">
        <v>12</v>
      </c>
      <c r="E10" s="20">
        <v>484</v>
      </c>
      <c r="F10" s="20">
        <f t="shared" si="2"/>
        <v>532.40000000000009</v>
      </c>
      <c r="G10" s="21">
        <f t="shared" ref="G10:G18" si="7">G9</f>
        <v>13540</v>
      </c>
      <c r="H10" s="22">
        <f t="shared" si="3"/>
        <v>6553360</v>
      </c>
      <c r="I10" s="23">
        <f t="shared" si="4"/>
        <v>7208696</v>
      </c>
      <c r="J10" s="24">
        <f t="shared" si="5"/>
        <v>15000</v>
      </c>
      <c r="K10" s="25">
        <f t="shared" si="6"/>
        <v>1277760.0000000002</v>
      </c>
    </row>
    <row r="11" spans="1:13" x14ac:dyDescent="0.25">
      <c r="A11" s="19">
        <v>9</v>
      </c>
      <c r="B11" s="20">
        <v>203</v>
      </c>
      <c r="C11" s="20">
        <v>2</v>
      </c>
      <c r="D11" s="20" t="s">
        <v>13</v>
      </c>
      <c r="E11" s="20">
        <v>373</v>
      </c>
      <c r="F11" s="20">
        <f t="shared" si="2"/>
        <v>410.3</v>
      </c>
      <c r="G11" s="21">
        <f t="shared" si="7"/>
        <v>13540</v>
      </c>
      <c r="H11" s="22">
        <f t="shared" si="3"/>
        <v>5050420</v>
      </c>
      <c r="I11" s="23">
        <f t="shared" si="4"/>
        <v>5555462</v>
      </c>
      <c r="J11" s="24">
        <f t="shared" si="5"/>
        <v>11500</v>
      </c>
      <c r="K11" s="25">
        <f t="shared" si="6"/>
        <v>984720</v>
      </c>
    </row>
    <row r="12" spans="1:13" x14ac:dyDescent="0.25">
      <c r="A12" s="19">
        <v>10</v>
      </c>
      <c r="B12" s="20">
        <v>204</v>
      </c>
      <c r="C12" s="20">
        <v>2</v>
      </c>
      <c r="D12" s="20" t="s">
        <v>12</v>
      </c>
      <c r="E12" s="20">
        <v>569</v>
      </c>
      <c r="F12" s="20">
        <f t="shared" si="2"/>
        <v>625.90000000000009</v>
      </c>
      <c r="G12" s="21">
        <f t="shared" si="7"/>
        <v>13540</v>
      </c>
      <c r="H12" s="22">
        <f t="shared" si="3"/>
        <v>7704260</v>
      </c>
      <c r="I12" s="23">
        <f t="shared" si="4"/>
        <v>8474686</v>
      </c>
      <c r="J12" s="24">
        <f t="shared" si="5"/>
        <v>17500</v>
      </c>
      <c r="K12" s="25">
        <f t="shared" si="6"/>
        <v>1502160.0000000002</v>
      </c>
    </row>
    <row r="13" spans="1:13" x14ac:dyDescent="0.25">
      <c r="A13" s="19">
        <v>11</v>
      </c>
      <c r="B13" s="20">
        <v>205</v>
      </c>
      <c r="C13" s="20">
        <v>2</v>
      </c>
      <c r="D13" s="20" t="s">
        <v>12</v>
      </c>
      <c r="E13" s="20">
        <v>605</v>
      </c>
      <c r="F13" s="20">
        <f t="shared" si="2"/>
        <v>665.5</v>
      </c>
      <c r="G13" s="21">
        <f t="shared" si="7"/>
        <v>13540</v>
      </c>
      <c r="H13" s="22">
        <f t="shared" si="3"/>
        <v>8191700</v>
      </c>
      <c r="I13" s="23">
        <f t="shared" si="4"/>
        <v>9010870</v>
      </c>
      <c r="J13" s="24">
        <f t="shared" si="5"/>
        <v>19000</v>
      </c>
      <c r="K13" s="25">
        <f t="shared" si="6"/>
        <v>1597200</v>
      </c>
    </row>
    <row r="14" spans="1:13" x14ac:dyDescent="0.25">
      <c r="A14" s="19">
        <v>12</v>
      </c>
      <c r="B14" s="20">
        <v>206</v>
      </c>
      <c r="C14" s="20">
        <v>2</v>
      </c>
      <c r="D14" s="20" t="s">
        <v>12</v>
      </c>
      <c r="E14" s="20">
        <v>605</v>
      </c>
      <c r="F14" s="20">
        <f t="shared" si="2"/>
        <v>665.5</v>
      </c>
      <c r="G14" s="21">
        <f t="shared" si="7"/>
        <v>13540</v>
      </c>
      <c r="H14" s="22">
        <f t="shared" si="3"/>
        <v>8191700</v>
      </c>
      <c r="I14" s="23">
        <f t="shared" si="4"/>
        <v>9010870</v>
      </c>
      <c r="J14" s="24">
        <f t="shared" si="5"/>
        <v>19000</v>
      </c>
      <c r="K14" s="25">
        <f t="shared" si="6"/>
        <v>1597200</v>
      </c>
    </row>
    <row r="15" spans="1:13" x14ac:dyDescent="0.25">
      <c r="A15" s="19">
        <v>13</v>
      </c>
      <c r="B15" s="20">
        <v>207</v>
      </c>
      <c r="C15" s="20">
        <v>2</v>
      </c>
      <c r="D15" s="20" t="s">
        <v>12</v>
      </c>
      <c r="E15" s="20">
        <v>569</v>
      </c>
      <c r="F15" s="20">
        <f t="shared" si="2"/>
        <v>625.90000000000009</v>
      </c>
      <c r="G15" s="21">
        <f t="shared" si="7"/>
        <v>13540</v>
      </c>
      <c r="H15" s="22">
        <f t="shared" si="3"/>
        <v>7704260</v>
      </c>
      <c r="I15" s="23">
        <f t="shared" si="4"/>
        <v>8474686</v>
      </c>
      <c r="J15" s="24">
        <f t="shared" si="5"/>
        <v>17500</v>
      </c>
      <c r="K15" s="25">
        <f t="shared" si="6"/>
        <v>1502160.0000000002</v>
      </c>
    </row>
    <row r="16" spans="1:13" x14ac:dyDescent="0.25">
      <c r="A16" s="19">
        <v>14</v>
      </c>
      <c r="B16" s="20">
        <v>208</v>
      </c>
      <c r="C16" s="20">
        <v>2</v>
      </c>
      <c r="D16" s="20" t="s">
        <v>13</v>
      </c>
      <c r="E16" s="20">
        <v>373</v>
      </c>
      <c r="F16" s="20">
        <f t="shared" si="2"/>
        <v>410.3</v>
      </c>
      <c r="G16" s="21">
        <f t="shared" si="7"/>
        <v>13540</v>
      </c>
      <c r="H16" s="22">
        <f t="shared" si="3"/>
        <v>5050420</v>
      </c>
      <c r="I16" s="23">
        <f t="shared" si="4"/>
        <v>5555462</v>
      </c>
      <c r="J16" s="24">
        <f t="shared" si="5"/>
        <v>11500</v>
      </c>
      <c r="K16" s="25">
        <f t="shared" si="6"/>
        <v>984720</v>
      </c>
    </row>
    <row r="17" spans="1:13" x14ac:dyDescent="0.25">
      <c r="A17" s="19">
        <v>15</v>
      </c>
      <c r="B17" s="20">
        <v>209</v>
      </c>
      <c r="C17" s="20">
        <v>2</v>
      </c>
      <c r="D17" s="20" t="s">
        <v>12</v>
      </c>
      <c r="E17" s="20">
        <v>484</v>
      </c>
      <c r="F17" s="20">
        <f t="shared" si="2"/>
        <v>532.40000000000009</v>
      </c>
      <c r="G17" s="21">
        <f t="shared" si="7"/>
        <v>13540</v>
      </c>
      <c r="H17" s="22">
        <f t="shared" si="3"/>
        <v>6553360</v>
      </c>
      <c r="I17" s="23">
        <f t="shared" si="4"/>
        <v>7208696</v>
      </c>
      <c r="J17" s="24">
        <f t="shared" si="5"/>
        <v>15000</v>
      </c>
      <c r="K17" s="25">
        <f t="shared" si="6"/>
        <v>1277760.0000000002</v>
      </c>
    </row>
    <row r="18" spans="1:13" x14ac:dyDescent="0.25">
      <c r="A18" s="19">
        <v>16</v>
      </c>
      <c r="B18" s="20">
        <v>210</v>
      </c>
      <c r="C18" s="20">
        <v>2</v>
      </c>
      <c r="D18" s="20" t="s">
        <v>13</v>
      </c>
      <c r="E18" s="20">
        <v>379</v>
      </c>
      <c r="F18" s="20">
        <f t="shared" si="2"/>
        <v>416.90000000000003</v>
      </c>
      <c r="G18" s="21">
        <f t="shared" si="7"/>
        <v>13540</v>
      </c>
      <c r="H18" s="22">
        <f t="shared" si="3"/>
        <v>5131660</v>
      </c>
      <c r="I18" s="23">
        <f t="shared" si="4"/>
        <v>5644826</v>
      </c>
      <c r="J18" s="24">
        <f t="shared" si="5"/>
        <v>12000</v>
      </c>
      <c r="K18" s="25">
        <f t="shared" si="6"/>
        <v>1000560.0000000001</v>
      </c>
    </row>
    <row r="19" spans="1:13" x14ac:dyDescent="0.25">
      <c r="A19" s="19">
        <v>17</v>
      </c>
      <c r="B19" s="20">
        <v>301</v>
      </c>
      <c r="C19" s="20">
        <v>3</v>
      </c>
      <c r="D19" s="20" t="s">
        <v>13</v>
      </c>
      <c r="E19" s="20">
        <v>379</v>
      </c>
      <c r="F19" s="20">
        <f t="shared" si="2"/>
        <v>416.90000000000003</v>
      </c>
      <c r="G19" s="21">
        <f>G18+40</f>
        <v>13580</v>
      </c>
      <c r="H19" s="22">
        <f t="shared" si="3"/>
        <v>5146820</v>
      </c>
      <c r="I19" s="23">
        <f t="shared" si="4"/>
        <v>5661502</v>
      </c>
      <c r="J19" s="24">
        <f t="shared" si="5"/>
        <v>12000</v>
      </c>
      <c r="K19" s="25">
        <f t="shared" si="6"/>
        <v>1000560.0000000001</v>
      </c>
    </row>
    <row r="20" spans="1:13" x14ac:dyDescent="0.25">
      <c r="A20" s="19">
        <v>18</v>
      </c>
      <c r="B20" s="20">
        <v>302</v>
      </c>
      <c r="C20" s="20">
        <v>3</v>
      </c>
      <c r="D20" s="20" t="s">
        <v>12</v>
      </c>
      <c r="E20" s="20">
        <v>484</v>
      </c>
      <c r="F20" s="20">
        <f t="shared" si="2"/>
        <v>532.40000000000009</v>
      </c>
      <c r="G20" s="21">
        <f t="shared" ref="G20:G28" si="8">G19</f>
        <v>13580</v>
      </c>
      <c r="H20" s="22">
        <f t="shared" si="3"/>
        <v>6572720</v>
      </c>
      <c r="I20" s="23">
        <f t="shared" si="4"/>
        <v>7229992</v>
      </c>
      <c r="J20" s="24">
        <f t="shared" si="5"/>
        <v>15000</v>
      </c>
      <c r="K20" s="25">
        <f t="shared" si="6"/>
        <v>1277760.0000000002</v>
      </c>
    </row>
    <row r="21" spans="1:13" x14ac:dyDescent="0.25">
      <c r="A21" s="19">
        <v>19</v>
      </c>
      <c r="B21" s="20">
        <v>303</v>
      </c>
      <c r="C21" s="20">
        <v>3</v>
      </c>
      <c r="D21" s="20" t="s">
        <v>13</v>
      </c>
      <c r="E21" s="20">
        <v>373</v>
      </c>
      <c r="F21" s="20">
        <f t="shared" si="2"/>
        <v>410.3</v>
      </c>
      <c r="G21" s="21">
        <f t="shared" si="8"/>
        <v>13580</v>
      </c>
      <c r="H21" s="22">
        <f t="shared" si="3"/>
        <v>5065340</v>
      </c>
      <c r="I21" s="23">
        <f t="shared" si="4"/>
        <v>5571874</v>
      </c>
      <c r="J21" s="24">
        <f t="shared" si="5"/>
        <v>11500</v>
      </c>
      <c r="K21" s="25">
        <f t="shared" si="6"/>
        <v>984720</v>
      </c>
    </row>
    <row r="22" spans="1:13" x14ac:dyDescent="0.25">
      <c r="A22" s="19">
        <v>20</v>
      </c>
      <c r="B22" s="20">
        <v>304</v>
      </c>
      <c r="C22" s="20">
        <v>3</v>
      </c>
      <c r="D22" s="20" t="s">
        <v>12</v>
      </c>
      <c r="E22" s="20">
        <v>569</v>
      </c>
      <c r="F22" s="20">
        <f t="shared" si="2"/>
        <v>625.90000000000009</v>
      </c>
      <c r="G22" s="21">
        <f t="shared" si="8"/>
        <v>13580</v>
      </c>
      <c r="H22" s="22">
        <f t="shared" si="3"/>
        <v>7727020</v>
      </c>
      <c r="I22" s="23">
        <f t="shared" si="4"/>
        <v>8499722</v>
      </c>
      <c r="J22" s="24">
        <f t="shared" si="5"/>
        <v>17500</v>
      </c>
      <c r="K22" s="25">
        <f t="shared" si="6"/>
        <v>1502160.0000000002</v>
      </c>
    </row>
    <row r="23" spans="1:13" x14ac:dyDescent="0.25">
      <c r="A23" s="19">
        <v>21</v>
      </c>
      <c r="B23" s="20">
        <v>305</v>
      </c>
      <c r="C23" s="20">
        <v>3</v>
      </c>
      <c r="D23" s="20" t="s">
        <v>12</v>
      </c>
      <c r="E23" s="20">
        <v>605</v>
      </c>
      <c r="F23" s="20">
        <f t="shared" si="2"/>
        <v>665.5</v>
      </c>
      <c r="G23" s="21">
        <f t="shared" si="8"/>
        <v>13580</v>
      </c>
      <c r="H23" s="22">
        <f t="shared" si="3"/>
        <v>8215900</v>
      </c>
      <c r="I23" s="23">
        <f t="shared" si="4"/>
        <v>9037490</v>
      </c>
      <c r="J23" s="24">
        <f t="shared" si="5"/>
        <v>19000</v>
      </c>
      <c r="K23" s="25">
        <f t="shared" si="6"/>
        <v>1597200</v>
      </c>
    </row>
    <row r="24" spans="1:13" x14ac:dyDescent="0.25">
      <c r="A24" s="19">
        <v>22</v>
      </c>
      <c r="B24" s="20">
        <v>306</v>
      </c>
      <c r="C24" s="20">
        <v>3</v>
      </c>
      <c r="D24" s="20" t="s">
        <v>12</v>
      </c>
      <c r="E24" s="20">
        <v>605</v>
      </c>
      <c r="F24" s="20">
        <f t="shared" si="2"/>
        <v>665.5</v>
      </c>
      <c r="G24" s="21">
        <f t="shared" si="8"/>
        <v>13580</v>
      </c>
      <c r="H24" s="22">
        <f t="shared" si="3"/>
        <v>8215900</v>
      </c>
      <c r="I24" s="23">
        <f t="shared" si="4"/>
        <v>9037490</v>
      </c>
      <c r="J24" s="24">
        <f t="shared" si="5"/>
        <v>19000</v>
      </c>
      <c r="K24" s="25">
        <f t="shared" si="6"/>
        <v>1597200</v>
      </c>
    </row>
    <row r="25" spans="1:13" x14ac:dyDescent="0.25">
      <c r="A25" s="19">
        <v>23</v>
      </c>
      <c r="B25" s="20">
        <v>307</v>
      </c>
      <c r="C25" s="20">
        <v>3</v>
      </c>
      <c r="D25" s="20" t="s">
        <v>12</v>
      </c>
      <c r="E25" s="20">
        <v>569</v>
      </c>
      <c r="F25" s="20">
        <f t="shared" si="2"/>
        <v>625.90000000000009</v>
      </c>
      <c r="G25" s="21">
        <f t="shared" si="8"/>
        <v>13580</v>
      </c>
      <c r="H25" s="22">
        <f t="shared" si="3"/>
        <v>7727020</v>
      </c>
      <c r="I25" s="23">
        <f t="shared" si="4"/>
        <v>8499722</v>
      </c>
      <c r="J25" s="24">
        <f t="shared" si="5"/>
        <v>17500</v>
      </c>
      <c r="K25" s="25">
        <f t="shared" si="6"/>
        <v>1502160.0000000002</v>
      </c>
    </row>
    <row r="26" spans="1:13" x14ac:dyDescent="0.25">
      <c r="A26" s="19">
        <v>24</v>
      </c>
      <c r="B26" s="20">
        <v>308</v>
      </c>
      <c r="C26" s="20">
        <v>3</v>
      </c>
      <c r="D26" s="20" t="s">
        <v>13</v>
      </c>
      <c r="E26" s="20">
        <v>373</v>
      </c>
      <c r="F26" s="20">
        <f t="shared" si="2"/>
        <v>410.3</v>
      </c>
      <c r="G26" s="21">
        <f t="shared" si="8"/>
        <v>13580</v>
      </c>
      <c r="H26" s="22">
        <f t="shared" si="3"/>
        <v>5065340</v>
      </c>
      <c r="I26" s="23">
        <f t="shared" si="4"/>
        <v>5571874</v>
      </c>
      <c r="J26" s="24">
        <f t="shared" si="5"/>
        <v>11500</v>
      </c>
      <c r="K26" s="25">
        <f t="shared" si="6"/>
        <v>984720</v>
      </c>
    </row>
    <row r="27" spans="1:13" x14ac:dyDescent="0.25">
      <c r="A27" s="19">
        <v>25</v>
      </c>
      <c r="B27" s="20">
        <v>309</v>
      </c>
      <c r="C27" s="20">
        <v>3</v>
      </c>
      <c r="D27" s="20" t="s">
        <v>12</v>
      </c>
      <c r="E27" s="20">
        <v>484</v>
      </c>
      <c r="F27" s="20">
        <f t="shared" si="2"/>
        <v>532.40000000000009</v>
      </c>
      <c r="G27" s="21">
        <f t="shared" si="8"/>
        <v>13580</v>
      </c>
      <c r="H27" s="22">
        <f t="shared" si="3"/>
        <v>6572720</v>
      </c>
      <c r="I27" s="23">
        <f t="shared" si="4"/>
        <v>7229992</v>
      </c>
      <c r="J27" s="24">
        <f t="shared" si="5"/>
        <v>15000</v>
      </c>
      <c r="K27" s="25">
        <f t="shared" si="6"/>
        <v>1277760.0000000002</v>
      </c>
    </row>
    <row r="28" spans="1:13" x14ac:dyDescent="0.25">
      <c r="A28" s="19">
        <v>26</v>
      </c>
      <c r="B28" s="20">
        <v>310</v>
      </c>
      <c r="C28" s="20">
        <v>3</v>
      </c>
      <c r="D28" s="20" t="s">
        <v>13</v>
      </c>
      <c r="E28" s="20">
        <v>379</v>
      </c>
      <c r="F28" s="20">
        <f t="shared" si="2"/>
        <v>416.90000000000003</v>
      </c>
      <c r="G28" s="21">
        <f t="shared" si="8"/>
        <v>13580</v>
      </c>
      <c r="H28" s="22">
        <f t="shared" si="3"/>
        <v>5146820</v>
      </c>
      <c r="I28" s="23">
        <f t="shared" si="4"/>
        <v>5661502</v>
      </c>
      <c r="J28" s="24">
        <f t="shared" si="5"/>
        <v>12000</v>
      </c>
      <c r="K28" s="25">
        <f t="shared" si="6"/>
        <v>1000560.0000000001</v>
      </c>
    </row>
    <row r="29" spans="1:13" x14ac:dyDescent="0.25">
      <c r="A29" s="19">
        <v>27</v>
      </c>
      <c r="B29" s="20">
        <v>401</v>
      </c>
      <c r="C29" s="20">
        <v>4</v>
      </c>
      <c r="D29" s="20" t="s">
        <v>13</v>
      </c>
      <c r="E29" s="20">
        <v>379</v>
      </c>
      <c r="F29" s="20">
        <f t="shared" si="2"/>
        <v>416.90000000000003</v>
      </c>
      <c r="G29" s="21">
        <f>G28+40</f>
        <v>13620</v>
      </c>
      <c r="H29" s="22">
        <f t="shared" si="3"/>
        <v>5161980</v>
      </c>
      <c r="I29" s="23">
        <f t="shared" si="4"/>
        <v>5678178</v>
      </c>
      <c r="J29" s="24">
        <f t="shared" si="5"/>
        <v>12000</v>
      </c>
      <c r="K29" s="25">
        <f t="shared" si="6"/>
        <v>1000560.0000000001</v>
      </c>
    </row>
    <row r="30" spans="1:13" x14ac:dyDescent="0.25">
      <c r="A30" s="19">
        <v>28</v>
      </c>
      <c r="B30" s="20">
        <v>402</v>
      </c>
      <c r="C30" s="20">
        <v>4</v>
      </c>
      <c r="D30" s="20" t="s">
        <v>12</v>
      </c>
      <c r="E30" s="20">
        <v>484</v>
      </c>
      <c r="F30" s="20">
        <f t="shared" si="2"/>
        <v>532.40000000000009</v>
      </c>
      <c r="G30" s="21">
        <f t="shared" ref="G30:G37" si="9">G29</f>
        <v>13620</v>
      </c>
      <c r="H30" s="22">
        <f t="shared" si="3"/>
        <v>6592080</v>
      </c>
      <c r="I30" s="23">
        <f t="shared" si="4"/>
        <v>7251288</v>
      </c>
      <c r="J30" s="24">
        <f t="shared" si="5"/>
        <v>15000</v>
      </c>
      <c r="K30" s="25">
        <f t="shared" si="6"/>
        <v>1277760.0000000002</v>
      </c>
      <c r="M30" s="7">
        <f>H30/F30</f>
        <v>12381.81818181818</v>
      </c>
    </row>
    <row r="31" spans="1:13" x14ac:dyDescent="0.25">
      <c r="A31" s="19">
        <v>29</v>
      </c>
      <c r="B31" s="20">
        <v>403</v>
      </c>
      <c r="C31" s="20">
        <v>4</v>
      </c>
      <c r="D31" s="20" t="s">
        <v>13</v>
      </c>
      <c r="E31" s="20">
        <v>373</v>
      </c>
      <c r="F31" s="20">
        <f t="shared" si="2"/>
        <v>410.3</v>
      </c>
      <c r="G31" s="21">
        <f t="shared" si="9"/>
        <v>13620</v>
      </c>
      <c r="H31" s="22">
        <f t="shared" si="3"/>
        <v>5080260</v>
      </c>
      <c r="I31" s="23">
        <f t="shared" si="4"/>
        <v>5588286</v>
      </c>
      <c r="J31" s="24">
        <f t="shared" si="5"/>
        <v>11500</v>
      </c>
      <c r="K31" s="25">
        <f t="shared" si="6"/>
        <v>984720</v>
      </c>
    </row>
    <row r="32" spans="1:13" x14ac:dyDescent="0.25">
      <c r="A32" s="19">
        <v>30</v>
      </c>
      <c r="B32" s="20">
        <v>404</v>
      </c>
      <c r="C32" s="20">
        <v>4</v>
      </c>
      <c r="D32" s="20" t="s">
        <v>12</v>
      </c>
      <c r="E32" s="20">
        <v>569</v>
      </c>
      <c r="F32" s="20">
        <f t="shared" si="2"/>
        <v>625.90000000000009</v>
      </c>
      <c r="G32" s="21">
        <f t="shared" si="9"/>
        <v>13620</v>
      </c>
      <c r="H32" s="22">
        <f t="shared" si="3"/>
        <v>7749780</v>
      </c>
      <c r="I32" s="23">
        <f t="shared" si="4"/>
        <v>8524758</v>
      </c>
      <c r="J32" s="24">
        <f t="shared" si="5"/>
        <v>18000</v>
      </c>
      <c r="K32" s="25">
        <f t="shared" si="6"/>
        <v>1502160.0000000002</v>
      </c>
    </row>
    <row r="33" spans="1:13" x14ac:dyDescent="0.25">
      <c r="A33" s="19">
        <v>31</v>
      </c>
      <c r="B33" s="20">
        <v>405</v>
      </c>
      <c r="C33" s="20">
        <v>4</v>
      </c>
      <c r="D33" s="20" t="s">
        <v>12</v>
      </c>
      <c r="E33" s="20">
        <v>605</v>
      </c>
      <c r="F33" s="20">
        <f t="shared" si="2"/>
        <v>665.5</v>
      </c>
      <c r="G33" s="21">
        <f t="shared" si="9"/>
        <v>13620</v>
      </c>
      <c r="H33" s="22">
        <f t="shared" si="3"/>
        <v>8240100</v>
      </c>
      <c r="I33" s="23">
        <f t="shared" si="4"/>
        <v>9064110</v>
      </c>
      <c r="J33" s="24">
        <f t="shared" si="5"/>
        <v>19000</v>
      </c>
      <c r="K33" s="25">
        <f t="shared" si="6"/>
        <v>1597200</v>
      </c>
    </row>
    <row r="34" spans="1:13" x14ac:dyDescent="0.25">
      <c r="A34" s="19">
        <v>32</v>
      </c>
      <c r="B34" s="20">
        <v>406</v>
      </c>
      <c r="C34" s="20">
        <v>4</v>
      </c>
      <c r="D34" s="20" t="s">
        <v>12</v>
      </c>
      <c r="E34" s="20">
        <v>605</v>
      </c>
      <c r="F34" s="20">
        <f t="shared" si="2"/>
        <v>665.5</v>
      </c>
      <c r="G34" s="21">
        <f t="shared" si="9"/>
        <v>13620</v>
      </c>
      <c r="H34" s="22">
        <f t="shared" si="3"/>
        <v>8240100</v>
      </c>
      <c r="I34" s="23">
        <f t="shared" si="4"/>
        <v>9064110</v>
      </c>
      <c r="J34" s="24">
        <f t="shared" si="5"/>
        <v>19000</v>
      </c>
      <c r="K34" s="25">
        <f t="shared" si="6"/>
        <v>1597200</v>
      </c>
    </row>
    <row r="35" spans="1:13" x14ac:dyDescent="0.25">
      <c r="A35" s="19">
        <v>33</v>
      </c>
      <c r="B35" s="20">
        <v>407</v>
      </c>
      <c r="C35" s="20">
        <v>4</v>
      </c>
      <c r="D35" s="20" t="s">
        <v>12</v>
      </c>
      <c r="E35" s="20">
        <v>569</v>
      </c>
      <c r="F35" s="20">
        <f t="shared" si="2"/>
        <v>625.90000000000009</v>
      </c>
      <c r="G35" s="21">
        <f t="shared" si="9"/>
        <v>13620</v>
      </c>
      <c r="H35" s="22">
        <f t="shared" si="3"/>
        <v>7749780</v>
      </c>
      <c r="I35" s="23">
        <f t="shared" si="4"/>
        <v>8524758</v>
      </c>
      <c r="J35" s="24">
        <f t="shared" si="5"/>
        <v>18000</v>
      </c>
      <c r="K35" s="25">
        <f t="shared" si="6"/>
        <v>1502160.0000000002</v>
      </c>
    </row>
    <row r="36" spans="1:13" x14ac:dyDescent="0.25">
      <c r="A36" s="19">
        <v>34</v>
      </c>
      <c r="B36" s="20">
        <v>408</v>
      </c>
      <c r="C36" s="20">
        <v>4</v>
      </c>
      <c r="D36" s="20" t="s">
        <v>13</v>
      </c>
      <c r="E36" s="20">
        <v>373</v>
      </c>
      <c r="F36" s="20">
        <f t="shared" si="2"/>
        <v>410.3</v>
      </c>
      <c r="G36" s="21">
        <f t="shared" si="9"/>
        <v>13620</v>
      </c>
      <c r="H36" s="22">
        <f t="shared" si="3"/>
        <v>5080260</v>
      </c>
      <c r="I36" s="23">
        <f t="shared" si="4"/>
        <v>5588286</v>
      </c>
      <c r="J36" s="24">
        <f t="shared" si="5"/>
        <v>11500</v>
      </c>
      <c r="K36" s="25">
        <f t="shared" si="6"/>
        <v>984720</v>
      </c>
    </row>
    <row r="37" spans="1:13" x14ac:dyDescent="0.25">
      <c r="A37" s="19">
        <v>35</v>
      </c>
      <c r="B37" s="20">
        <v>409</v>
      </c>
      <c r="C37" s="20">
        <v>4</v>
      </c>
      <c r="D37" s="20" t="s">
        <v>12</v>
      </c>
      <c r="E37" s="20">
        <v>484</v>
      </c>
      <c r="F37" s="20">
        <f t="shared" si="2"/>
        <v>532.40000000000009</v>
      </c>
      <c r="G37" s="21">
        <f t="shared" si="9"/>
        <v>13620</v>
      </c>
      <c r="H37" s="22">
        <f t="shared" si="3"/>
        <v>6592080</v>
      </c>
      <c r="I37" s="23">
        <f t="shared" si="4"/>
        <v>7251288</v>
      </c>
      <c r="J37" s="24">
        <f t="shared" si="5"/>
        <v>15000</v>
      </c>
      <c r="K37" s="25">
        <f t="shared" si="6"/>
        <v>1277760.0000000002</v>
      </c>
    </row>
    <row r="38" spans="1:13" x14ac:dyDescent="0.25">
      <c r="A38" s="19">
        <v>36</v>
      </c>
      <c r="B38" s="20">
        <v>410</v>
      </c>
      <c r="C38" s="20">
        <v>4</v>
      </c>
      <c r="D38" s="20" t="s">
        <v>13</v>
      </c>
      <c r="E38" s="20">
        <v>379</v>
      </c>
      <c r="F38" s="20">
        <f t="shared" si="2"/>
        <v>416.90000000000003</v>
      </c>
      <c r="G38" s="21">
        <f>G37</f>
        <v>13620</v>
      </c>
      <c r="H38" s="22">
        <f t="shared" si="3"/>
        <v>5161980</v>
      </c>
      <c r="I38" s="23">
        <f t="shared" si="4"/>
        <v>5678178</v>
      </c>
      <c r="J38" s="24">
        <f t="shared" si="5"/>
        <v>12000</v>
      </c>
      <c r="K38" s="25">
        <f t="shared" si="6"/>
        <v>1000560.0000000001</v>
      </c>
    </row>
    <row r="39" spans="1:13" x14ac:dyDescent="0.25">
      <c r="A39" s="19">
        <v>37</v>
      </c>
      <c r="B39" s="20">
        <v>501</v>
      </c>
      <c r="C39" s="20">
        <v>5</v>
      </c>
      <c r="D39" s="20" t="s">
        <v>13</v>
      </c>
      <c r="E39" s="20">
        <v>379</v>
      </c>
      <c r="F39" s="20">
        <f t="shared" si="2"/>
        <v>416.90000000000003</v>
      </c>
      <c r="G39" s="21">
        <f>G38+40</f>
        <v>13660</v>
      </c>
      <c r="H39" s="22">
        <f t="shared" si="3"/>
        <v>5177140</v>
      </c>
      <c r="I39" s="23">
        <f t="shared" si="4"/>
        <v>5694854</v>
      </c>
      <c r="J39" s="24">
        <f t="shared" si="5"/>
        <v>12000</v>
      </c>
      <c r="K39" s="25">
        <f t="shared" si="6"/>
        <v>1000560.0000000001</v>
      </c>
    </row>
    <row r="40" spans="1:13" x14ac:dyDescent="0.25">
      <c r="A40" s="19">
        <v>38</v>
      </c>
      <c r="B40" s="20">
        <v>502</v>
      </c>
      <c r="C40" s="20">
        <v>5</v>
      </c>
      <c r="D40" s="20" t="s">
        <v>12</v>
      </c>
      <c r="E40" s="20">
        <v>484</v>
      </c>
      <c r="F40" s="20">
        <f t="shared" si="2"/>
        <v>532.40000000000009</v>
      </c>
      <c r="G40" s="21">
        <f t="shared" ref="G40:G48" si="10">G39</f>
        <v>13660</v>
      </c>
      <c r="H40" s="22">
        <f t="shared" si="3"/>
        <v>6611440</v>
      </c>
      <c r="I40" s="23">
        <f t="shared" si="4"/>
        <v>7272584</v>
      </c>
      <c r="J40" s="24">
        <f t="shared" si="5"/>
        <v>15000</v>
      </c>
      <c r="K40" s="25">
        <f t="shared" si="6"/>
        <v>1277760.0000000002</v>
      </c>
    </row>
    <row r="41" spans="1:13" x14ac:dyDescent="0.25">
      <c r="A41" s="19">
        <v>39</v>
      </c>
      <c r="B41" s="20">
        <v>503</v>
      </c>
      <c r="C41" s="20">
        <v>5</v>
      </c>
      <c r="D41" s="20" t="s">
        <v>13</v>
      </c>
      <c r="E41" s="20">
        <v>373</v>
      </c>
      <c r="F41" s="20">
        <f t="shared" si="2"/>
        <v>410.3</v>
      </c>
      <c r="G41" s="21">
        <f t="shared" si="10"/>
        <v>13660</v>
      </c>
      <c r="H41" s="22">
        <f t="shared" si="3"/>
        <v>5095180</v>
      </c>
      <c r="I41" s="23">
        <f t="shared" si="4"/>
        <v>5604698</v>
      </c>
      <c r="J41" s="24">
        <f t="shared" si="5"/>
        <v>11500</v>
      </c>
      <c r="K41" s="25">
        <f t="shared" si="6"/>
        <v>984720</v>
      </c>
    </row>
    <row r="42" spans="1:13" x14ac:dyDescent="0.25">
      <c r="A42" s="19">
        <v>40</v>
      </c>
      <c r="B42" s="20">
        <v>504</v>
      </c>
      <c r="C42" s="20">
        <v>5</v>
      </c>
      <c r="D42" s="20" t="s">
        <v>12</v>
      </c>
      <c r="E42" s="20">
        <v>569</v>
      </c>
      <c r="F42" s="20">
        <f t="shared" si="2"/>
        <v>625.90000000000009</v>
      </c>
      <c r="G42" s="21">
        <f t="shared" si="10"/>
        <v>13660</v>
      </c>
      <c r="H42" s="22">
        <f t="shared" si="3"/>
        <v>7772540</v>
      </c>
      <c r="I42" s="23">
        <f t="shared" si="4"/>
        <v>8549794</v>
      </c>
      <c r="J42" s="24">
        <f t="shared" si="5"/>
        <v>18000</v>
      </c>
      <c r="K42" s="25">
        <f t="shared" si="6"/>
        <v>1502160.0000000002</v>
      </c>
    </row>
    <row r="43" spans="1:13" x14ac:dyDescent="0.25">
      <c r="A43" s="19">
        <v>41</v>
      </c>
      <c r="B43" s="20">
        <v>505</v>
      </c>
      <c r="C43" s="20">
        <v>5</v>
      </c>
      <c r="D43" s="20" t="s">
        <v>12</v>
      </c>
      <c r="E43" s="20">
        <v>605</v>
      </c>
      <c r="F43" s="20">
        <f t="shared" si="2"/>
        <v>665.5</v>
      </c>
      <c r="G43" s="21">
        <f t="shared" si="10"/>
        <v>13660</v>
      </c>
      <c r="H43" s="22">
        <f t="shared" si="3"/>
        <v>8264300</v>
      </c>
      <c r="I43" s="23">
        <f t="shared" si="4"/>
        <v>9090730</v>
      </c>
      <c r="J43" s="24">
        <f t="shared" si="5"/>
        <v>19000</v>
      </c>
      <c r="K43" s="25">
        <f t="shared" si="6"/>
        <v>1597200</v>
      </c>
    </row>
    <row r="44" spans="1:13" x14ac:dyDescent="0.25">
      <c r="A44" s="19">
        <v>42</v>
      </c>
      <c r="B44" s="20">
        <v>506</v>
      </c>
      <c r="C44" s="20">
        <v>5</v>
      </c>
      <c r="D44" s="20" t="s">
        <v>12</v>
      </c>
      <c r="E44" s="20">
        <v>605</v>
      </c>
      <c r="F44" s="20">
        <f t="shared" si="2"/>
        <v>665.5</v>
      </c>
      <c r="G44" s="21">
        <f t="shared" si="10"/>
        <v>13660</v>
      </c>
      <c r="H44" s="22">
        <f t="shared" si="3"/>
        <v>8264300</v>
      </c>
      <c r="I44" s="23">
        <f t="shared" si="4"/>
        <v>9090730</v>
      </c>
      <c r="J44" s="24">
        <f t="shared" si="5"/>
        <v>19000</v>
      </c>
      <c r="K44" s="25">
        <f t="shared" si="6"/>
        <v>1597200</v>
      </c>
    </row>
    <row r="45" spans="1:13" x14ac:dyDescent="0.25">
      <c r="A45" s="19">
        <v>43</v>
      </c>
      <c r="B45" s="20">
        <v>507</v>
      </c>
      <c r="C45" s="20">
        <v>5</v>
      </c>
      <c r="D45" s="20" t="s">
        <v>12</v>
      </c>
      <c r="E45" s="20">
        <v>569</v>
      </c>
      <c r="F45" s="20">
        <f t="shared" si="2"/>
        <v>625.90000000000009</v>
      </c>
      <c r="G45" s="21">
        <f t="shared" si="10"/>
        <v>13660</v>
      </c>
      <c r="H45" s="22">
        <f t="shared" si="3"/>
        <v>7772540</v>
      </c>
      <c r="I45" s="23">
        <f t="shared" si="4"/>
        <v>8549794</v>
      </c>
      <c r="J45" s="24">
        <f t="shared" si="5"/>
        <v>18000</v>
      </c>
      <c r="K45" s="25">
        <f t="shared" si="6"/>
        <v>1502160.0000000002</v>
      </c>
      <c r="M45" s="7">
        <f>I45/E45</f>
        <v>15026</v>
      </c>
    </row>
    <row r="46" spans="1:13" x14ac:dyDescent="0.25">
      <c r="A46" s="19">
        <v>44</v>
      </c>
      <c r="B46" s="20">
        <v>508</v>
      </c>
      <c r="C46" s="20">
        <v>5</v>
      </c>
      <c r="D46" s="20" t="s">
        <v>13</v>
      </c>
      <c r="E46" s="20">
        <v>373</v>
      </c>
      <c r="F46" s="20">
        <f t="shared" si="2"/>
        <v>410.3</v>
      </c>
      <c r="G46" s="21">
        <f t="shared" si="10"/>
        <v>13660</v>
      </c>
      <c r="H46" s="22">
        <f t="shared" si="3"/>
        <v>5095180</v>
      </c>
      <c r="I46" s="23">
        <f t="shared" si="4"/>
        <v>5604698</v>
      </c>
      <c r="J46" s="24">
        <f t="shared" si="5"/>
        <v>11500</v>
      </c>
      <c r="K46" s="25">
        <f t="shared" si="6"/>
        <v>984720</v>
      </c>
    </row>
    <row r="47" spans="1:13" x14ac:dyDescent="0.25">
      <c r="A47" s="19">
        <v>45</v>
      </c>
      <c r="B47" s="31">
        <v>509</v>
      </c>
      <c r="C47" s="20">
        <v>5</v>
      </c>
      <c r="D47" s="20" t="s">
        <v>12</v>
      </c>
      <c r="E47" s="20">
        <v>484</v>
      </c>
      <c r="F47" s="20">
        <f t="shared" si="2"/>
        <v>532.40000000000009</v>
      </c>
      <c r="G47" s="21">
        <f t="shared" si="10"/>
        <v>13660</v>
      </c>
      <c r="H47" s="22">
        <f t="shared" si="3"/>
        <v>6611440</v>
      </c>
      <c r="I47" s="23">
        <f t="shared" si="4"/>
        <v>7272584</v>
      </c>
      <c r="J47" s="24">
        <f t="shared" si="5"/>
        <v>15000</v>
      </c>
      <c r="K47" s="25">
        <f t="shared" si="6"/>
        <v>1277760.0000000002</v>
      </c>
    </row>
    <row r="48" spans="1:13" x14ac:dyDescent="0.25">
      <c r="A48" s="19">
        <v>46</v>
      </c>
      <c r="B48" s="31">
        <v>510</v>
      </c>
      <c r="C48" s="20">
        <v>5</v>
      </c>
      <c r="D48" s="20" t="s">
        <v>13</v>
      </c>
      <c r="E48" s="20">
        <v>379</v>
      </c>
      <c r="F48" s="20">
        <f t="shared" si="2"/>
        <v>416.90000000000003</v>
      </c>
      <c r="G48" s="21">
        <f t="shared" si="10"/>
        <v>13660</v>
      </c>
      <c r="H48" s="22">
        <f t="shared" si="3"/>
        <v>5177140</v>
      </c>
      <c r="I48" s="23">
        <f t="shared" si="4"/>
        <v>5694854</v>
      </c>
      <c r="J48" s="24">
        <f t="shared" si="5"/>
        <v>12000</v>
      </c>
      <c r="K48" s="25">
        <f t="shared" si="6"/>
        <v>1000560.0000000001</v>
      </c>
    </row>
    <row r="49" spans="1:11" x14ac:dyDescent="0.25">
      <c r="A49" s="19">
        <v>47</v>
      </c>
      <c r="B49" s="20">
        <v>601</v>
      </c>
      <c r="C49" s="20">
        <v>6</v>
      </c>
      <c r="D49" s="20" t="s">
        <v>13</v>
      </c>
      <c r="E49" s="20">
        <v>379</v>
      </c>
      <c r="F49" s="20">
        <f t="shared" ref="F49:F109" si="11">E49*1.1</f>
        <v>416.90000000000003</v>
      </c>
      <c r="G49" s="21">
        <f>G48+40</f>
        <v>13700</v>
      </c>
      <c r="H49" s="22">
        <f t="shared" si="3"/>
        <v>5192300</v>
      </c>
      <c r="I49" s="23">
        <f t="shared" si="4"/>
        <v>5711530</v>
      </c>
      <c r="J49" s="24">
        <f t="shared" si="5"/>
        <v>12000</v>
      </c>
      <c r="K49" s="25">
        <f t="shared" si="6"/>
        <v>1000560.0000000001</v>
      </c>
    </row>
    <row r="50" spans="1:11" x14ac:dyDescent="0.25">
      <c r="A50" s="19">
        <v>48</v>
      </c>
      <c r="B50" s="20">
        <v>602</v>
      </c>
      <c r="C50" s="20">
        <v>6</v>
      </c>
      <c r="D50" s="20" t="s">
        <v>12</v>
      </c>
      <c r="E50" s="20">
        <v>484</v>
      </c>
      <c r="F50" s="20">
        <f t="shared" si="11"/>
        <v>532.40000000000009</v>
      </c>
      <c r="G50" s="21">
        <f t="shared" ref="G50:G58" si="12">G49</f>
        <v>13700</v>
      </c>
      <c r="H50" s="22">
        <f t="shared" si="3"/>
        <v>6630800</v>
      </c>
      <c r="I50" s="23">
        <f t="shared" si="4"/>
        <v>7293880</v>
      </c>
      <c r="J50" s="24">
        <f t="shared" si="5"/>
        <v>15000</v>
      </c>
      <c r="K50" s="25">
        <f t="shared" si="6"/>
        <v>1277760.0000000002</v>
      </c>
    </row>
    <row r="51" spans="1:11" x14ac:dyDescent="0.25">
      <c r="A51" s="19">
        <v>49</v>
      </c>
      <c r="B51" s="20">
        <v>603</v>
      </c>
      <c r="C51" s="20">
        <v>6</v>
      </c>
      <c r="D51" s="20" t="s">
        <v>13</v>
      </c>
      <c r="E51" s="20">
        <v>373</v>
      </c>
      <c r="F51" s="20">
        <f t="shared" si="11"/>
        <v>410.3</v>
      </c>
      <c r="G51" s="21">
        <f t="shared" si="12"/>
        <v>13700</v>
      </c>
      <c r="H51" s="22">
        <f t="shared" si="3"/>
        <v>5110100</v>
      </c>
      <c r="I51" s="23">
        <f t="shared" si="4"/>
        <v>5621110</v>
      </c>
      <c r="J51" s="24">
        <f t="shared" si="5"/>
        <v>11500</v>
      </c>
      <c r="K51" s="25">
        <f t="shared" si="6"/>
        <v>984720</v>
      </c>
    </row>
    <row r="52" spans="1:11" x14ac:dyDescent="0.25">
      <c r="A52" s="19">
        <v>50</v>
      </c>
      <c r="B52" s="20">
        <v>604</v>
      </c>
      <c r="C52" s="20">
        <v>6</v>
      </c>
      <c r="D52" s="20" t="s">
        <v>12</v>
      </c>
      <c r="E52" s="20">
        <v>569</v>
      </c>
      <c r="F52" s="20">
        <f t="shared" si="11"/>
        <v>625.90000000000009</v>
      </c>
      <c r="G52" s="21">
        <f t="shared" si="12"/>
        <v>13700</v>
      </c>
      <c r="H52" s="22">
        <f t="shared" si="3"/>
        <v>7795300</v>
      </c>
      <c r="I52" s="23">
        <f t="shared" si="4"/>
        <v>8574830</v>
      </c>
      <c r="J52" s="24">
        <f t="shared" si="5"/>
        <v>18000</v>
      </c>
      <c r="K52" s="25">
        <f t="shared" si="6"/>
        <v>1502160.0000000002</v>
      </c>
    </row>
    <row r="53" spans="1:11" x14ac:dyDescent="0.25">
      <c r="A53" s="19">
        <v>51</v>
      </c>
      <c r="B53" s="20">
        <v>605</v>
      </c>
      <c r="C53" s="20">
        <v>6</v>
      </c>
      <c r="D53" s="20" t="s">
        <v>12</v>
      </c>
      <c r="E53" s="20">
        <v>605</v>
      </c>
      <c r="F53" s="20">
        <f t="shared" si="11"/>
        <v>665.5</v>
      </c>
      <c r="G53" s="21">
        <f t="shared" si="12"/>
        <v>13700</v>
      </c>
      <c r="H53" s="22">
        <f t="shared" si="3"/>
        <v>8288500</v>
      </c>
      <c r="I53" s="23">
        <f t="shared" si="4"/>
        <v>9117350</v>
      </c>
      <c r="J53" s="24">
        <f t="shared" si="5"/>
        <v>19000</v>
      </c>
      <c r="K53" s="25">
        <f t="shared" si="6"/>
        <v>1597200</v>
      </c>
    </row>
    <row r="54" spans="1:11" x14ac:dyDescent="0.25">
      <c r="A54" s="19">
        <v>52</v>
      </c>
      <c r="B54" s="20">
        <v>606</v>
      </c>
      <c r="C54" s="20">
        <v>6</v>
      </c>
      <c r="D54" s="20" t="s">
        <v>12</v>
      </c>
      <c r="E54" s="20">
        <v>605</v>
      </c>
      <c r="F54" s="20">
        <f t="shared" si="11"/>
        <v>665.5</v>
      </c>
      <c r="G54" s="21">
        <f t="shared" si="12"/>
        <v>13700</v>
      </c>
      <c r="H54" s="22">
        <f t="shared" si="3"/>
        <v>8288500</v>
      </c>
      <c r="I54" s="23">
        <f t="shared" si="4"/>
        <v>9117350</v>
      </c>
      <c r="J54" s="24">
        <f t="shared" si="5"/>
        <v>19000</v>
      </c>
      <c r="K54" s="25">
        <f t="shared" si="6"/>
        <v>1597200</v>
      </c>
    </row>
    <row r="55" spans="1:11" x14ac:dyDescent="0.25">
      <c r="A55" s="19">
        <v>53</v>
      </c>
      <c r="B55" s="20">
        <v>607</v>
      </c>
      <c r="C55" s="20">
        <v>6</v>
      </c>
      <c r="D55" s="20" t="s">
        <v>12</v>
      </c>
      <c r="E55" s="20">
        <v>569</v>
      </c>
      <c r="F55" s="20">
        <f t="shared" si="11"/>
        <v>625.90000000000009</v>
      </c>
      <c r="G55" s="21">
        <f t="shared" si="12"/>
        <v>13700</v>
      </c>
      <c r="H55" s="22">
        <f t="shared" si="3"/>
        <v>7795300</v>
      </c>
      <c r="I55" s="23">
        <f t="shared" si="4"/>
        <v>8574830</v>
      </c>
      <c r="J55" s="24">
        <f t="shared" si="5"/>
        <v>18000</v>
      </c>
      <c r="K55" s="25">
        <f t="shared" si="6"/>
        <v>1502160.0000000002</v>
      </c>
    </row>
    <row r="56" spans="1:11" x14ac:dyDescent="0.25">
      <c r="A56" s="19">
        <v>54</v>
      </c>
      <c r="B56" s="20">
        <v>608</v>
      </c>
      <c r="C56" s="20">
        <v>6</v>
      </c>
      <c r="D56" s="20" t="s">
        <v>13</v>
      </c>
      <c r="E56" s="20">
        <v>373</v>
      </c>
      <c r="F56" s="20">
        <f t="shared" si="11"/>
        <v>410.3</v>
      </c>
      <c r="G56" s="21">
        <f t="shared" si="12"/>
        <v>13700</v>
      </c>
      <c r="H56" s="22">
        <f t="shared" si="3"/>
        <v>5110100</v>
      </c>
      <c r="I56" s="23">
        <f t="shared" si="4"/>
        <v>5621110</v>
      </c>
      <c r="J56" s="24">
        <f t="shared" si="5"/>
        <v>11500</v>
      </c>
      <c r="K56" s="25">
        <f t="shared" si="6"/>
        <v>984720</v>
      </c>
    </row>
    <row r="57" spans="1:11" x14ac:dyDescent="0.25">
      <c r="A57" s="19">
        <v>55</v>
      </c>
      <c r="B57" s="20">
        <v>609</v>
      </c>
      <c r="C57" s="20">
        <v>6</v>
      </c>
      <c r="D57" s="20" t="s">
        <v>12</v>
      </c>
      <c r="E57" s="20">
        <v>484</v>
      </c>
      <c r="F57" s="20">
        <f t="shared" si="11"/>
        <v>532.40000000000009</v>
      </c>
      <c r="G57" s="21">
        <f t="shared" si="12"/>
        <v>13700</v>
      </c>
      <c r="H57" s="22">
        <f t="shared" si="3"/>
        <v>6630800</v>
      </c>
      <c r="I57" s="23">
        <f t="shared" si="4"/>
        <v>7293880</v>
      </c>
      <c r="J57" s="24">
        <f t="shared" si="5"/>
        <v>15000</v>
      </c>
      <c r="K57" s="25">
        <f t="shared" si="6"/>
        <v>1277760.0000000002</v>
      </c>
    </row>
    <row r="58" spans="1:11" x14ac:dyDescent="0.25">
      <c r="A58" s="19">
        <v>56</v>
      </c>
      <c r="B58" s="20">
        <v>610</v>
      </c>
      <c r="C58" s="20">
        <v>6</v>
      </c>
      <c r="D58" s="20" t="s">
        <v>13</v>
      </c>
      <c r="E58" s="20">
        <v>379</v>
      </c>
      <c r="F58" s="20">
        <f t="shared" si="11"/>
        <v>416.90000000000003</v>
      </c>
      <c r="G58" s="21">
        <f t="shared" si="12"/>
        <v>13700</v>
      </c>
      <c r="H58" s="22">
        <f t="shared" si="3"/>
        <v>5192300</v>
      </c>
      <c r="I58" s="23">
        <f t="shared" si="4"/>
        <v>5711530</v>
      </c>
      <c r="J58" s="24">
        <f t="shared" si="5"/>
        <v>12000</v>
      </c>
      <c r="K58" s="25">
        <f t="shared" si="6"/>
        <v>1000560.0000000001</v>
      </c>
    </row>
    <row r="59" spans="1:11" x14ac:dyDescent="0.25">
      <c r="A59" s="19">
        <v>57</v>
      </c>
      <c r="B59" s="20">
        <v>701</v>
      </c>
      <c r="C59" s="20">
        <v>7</v>
      </c>
      <c r="D59" s="20" t="s">
        <v>13</v>
      </c>
      <c r="E59" s="20">
        <v>379</v>
      </c>
      <c r="F59" s="20">
        <f t="shared" si="11"/>
        <v>416.90000000000003</v>
      </c>
      <c r="G59" s="21">
        <f>G58+40</f>
        <v>13740</v>
      </c>
      <c r="H59" s="22">
        <f t="shared" si="3"/>
        <v>5207460</v>
      </c>
      <c r="I59" s="23">
        <f t="shared" si="4"/>
        <v>5728206</v>
      </c>
      <c r="J59" s="24">
        <f t="shared" si="5"/>
        <v>12000</v>
      </c>
      <c r="K59" s="25">
        <f t="shared" si="6"/>
        <v>1000560.0000000001</v>
      </c>
    </row>
    <row r="60" spans="1:11" x14ac:dyDescent="0.25">
      <c r="A60" s="19">
        <v>58</v>
      </c>
      <c r="B60" s="20">
        <v>702</v>
      </c>
      <c r="C60" s="20">
        <v>7</v>
      </c>
      <c r="D60" s="20" t="s">
        <v>12</v>
      </c>
      <c r="E60" s="20">
        <v>484</v>
      </c>
      <c r="F60" s="20">
        <f t="shared" si="11"/>
        <v>532.40000000000009</v>
      </c>
      <c r="G60" s="21">
        <f t="shared" ref="G60:G68" si="13">G59</f>
        <v>13740</v>
      </c>
      <c r="H60" s="22">
        <f t="shared" si="3"/>
        <v>6650160</v>
      </c>
      <c r="I60" s="23">
        <f t="shared" si="4"/>
        <v>7315176</v>
      </c>
      <c r="J60" s="24">
        <f t="shared" si="5"/>
        <v>15000</v>
      </c>
      <c r="K60" s="25">
        <f t="shared" si="6"/>
        <v>1277760.0000000002</v>
      </c>
    </row>
    <row r="61" spans="1:11" x14ac:dyDescent="0.25">
      <c r="A61" s="19">
        <v>59</v>
      </c>
      <c r="B61" s="20">
        <v>703</v>
      </c>
      <c r="C61" s="20">
        <v>7</v>
      </c>
      <c r="D61" s="20" t="s">
        <v>13</v>
      </c>
      <c r="E61" s="20">
        <v>373</v>
      </c>
      <c r="F61" s="20">
        <f t="shared" si="11"/>
        <v>410.3</v>
      </c>
      <c r="G61" s="21">
        <f t="shared" si="13"/>
        <v>13740</v>
      </c>
      <c r="H61" s="22">
        <f t="shared" si="3"/>
        <v>5125020</v>
      </c>
      <c r="I61" s="23">
        <f t="shared" si="4"/>
        <v>5637522</v>
      </c>
      <c r="J61" s="24">
        <f t="shared" si="5"/>
        <v>11500</v>
      </c>
      <c r="K61" s="25">
        <f t="shared" si="6"/>
        <v>984720</v>
      </c>
    </row>
    <row r="62" spans="1:11" x14ac:dyDescent="0.25">
      <c r="A62" s="19">
        <v>60</v>
      </c>
      <c r="B62" s="20">
        <v>704</v>
      </c>
      <c r="C62" s="20">
        <v>7</v>
      </c>
      <c r="D62" s="20" t="s">
        <v>12</v>
      </c>
      <c r="E62" s="20">
        <v>569</v>
      </c>
      <c r="F62" s="20">
        <f t="shared" si="11"/>
        <v>625.90000000000009</v>
      </c>
      <c r="G62" s="21">
        <f t="shared" si="13"/>
        <v>13740</v>
      </c>
      <c r="H62" s="22">
        <f t="shared" si="3"/>
        <v>7818060</v>
      </c>
      <c r="I62" s="23">
        <f t="shared" si="4"/>
        <v>8599866</v>
      </c>
      <c r="J62" s="24">
        <f t="shared" si="5"/>
        <v>18000</v>
      </c>
      <c r="K62" s="25">
        <f t="shared" si="6"/>
        <v>1502160.0000000002</v>
      </c>
    </row>
    <row r="63" spans="1:11" x14ac:dyDescent="0.25">
      <c r="A63" s="19">
        <v>61</v>
      </c>
      <c r="B63" s="20">
        <v>705</v>
      </c>
      <c r="C63" s="20">
        <v>7</v>
      </c>
      <c r="D63" s="20" t="s">
        <v>12</v>
      </c>
      <c r="E63" s="20">
        <v>605</v>
      </c>
      <c r="F63" s="20">
        <f t="shared" si="11"/>
        <v>665.5</v>
      </c>
      <c r="G63" s="21">
        <f t="shared" si="13"/>
        <v>13740</v>
      </c>
      <c r="H63" s="22">
        <f t="shared" si="3"/>
        <v>8312700</v>
      </c>
      <c r="I63" s="23">
        <f t="shared" si="4"/>
        <v>9143970</v>
      </c>
      <c r="J63" s="24">
        <f t="shared" si="5"/>
        <v>19000</v>
      </c>
      <c r="K63" s="25">
        <f t="shared" si="6"/>
        <v>1597200</v>
      </c>
    </row>
    <row r="64" spans="1:11" x14ac:dyDescent="0.25">
      <c r="A64" s="19">
        <v>62</v>
      </c>
      <c r="B64" s="20">
        <v>706</v>
      </c>
      <c r="C64" s="20">
        <v>7</v>
      </c>
      <c r="D64" s="20" t="s">
        <v>12</v>
      </c>
      <c r="E64" s="20">
        <v>605</v>
      </c>
      <c r="F64" s="20">
        <f t="shared" si="11"/>
        <v>665.5</v>
      </c>
      <c r="G64" s="21">
        <f t="shared" si="13"/>
        <v>13740</v>
      </c>
      <c r="H64" s="22">
        <f t="shared" si="3"/>
        <v>8312700</v>
      </c>
      <c r="I64" s="23">
        <f t="shared" si="4"/>
        <v>9143970</v>
      </c>
      <c r="J64" s="24">
        <f t="shared" si="5"/>
        <v>19000</v>
      </c>
      <c r="K64" s="25">
        <f t="shared" si="6"/>
        <v>1597200</v>
      </c>
    </row>
    <row r="65" spans="1:11" x14ac:dyDescent="0.25">
      <c r="A65" s="19">
        <v>63</v>
      </c>
      <c r="B65" s="20">
        <v>707</v>
      </c>
      <c r="C65" s="20">
        <v>7</v>
      </c>
      <c r="D65" s="20" t="s">
        <v>12</v>
      </c>
      <c r="E65" s="20">
        <v>569</v>
      </c>
      <c r="F65" s="20">
        <f t="shared" si="11"/>
        <v>625.90000000000009</v>
      </c>
      <c r="G65" s="21">
        <f t="shared" si="13"/>
        <v>13740</v>
      </c>
      <c r="H65" s="22">
        <f t="shared" si="3"/>
        <v>7818060</v>
      </c>
      <c r="I65" s="23">
        <f t="shared" si="4"/>
        <v>8599866</v>
      </c>
      <c r="J65" s="24">
        <f t="shared" si="5"/>
        <v>18000</v>
      </c>
      <c r="K65" s="25">
        <f t="shared" si="6"/>
        <v>1502160.0000000002</v>
      </c>
    </row>
    <row r="66" spans="1:11" x14ac:dyDescent="0.25">
      <c r="A66" s="19">
        <v>64</v>
      </c>
      <c r="B66" s="20">
        <v>708</v>
      </c>
      <c r="C66" s="20">
        <v>7</v>
      </c>
      <c r="D66" s="20" t="s">
        <v>13</v>
      </c>
      <c r="E66" s="20">
        <v>373</v>
      </c>
      <c r="F66" s="20">
        <f t="shared" si="11"/>
        <v>410.3</v>
      </c>
      <c r="G66" s="21">
        <f t="shared" si="13"/>
        <v>13740</v>
      </c>
      <c r="H66" s="22">
        <f t="shared" si="3"/>
        <v>5125020</v>
      </c>
      <c r="I66" s="23">
        <f t="shared" si="4"/>
        <v>5637522</v>
      </c>
      <c r="J66" s="24">
        <f t="shared" si="5"/>
        <v>11500</v>
      </c>
      <c r="K66" s="25">
        <f t="shared" si="6"/>
        <v>984720</v>
      </c>
    </row>
    <row r="67" spans="1:11" x14ac:dyDescent="0.25">
      <c r="A67" s="19">
        <v>65</v>
      </c>
      <c r="B67" s="20">
        <v>709</v>
      </c>
      <c r="C67" s="20">
        <v>7</v>
      </c>
      <c r="D67" s="20" t="s">
        <v>12</v>
      </c>
      <c r="E67" s="20">
        <v>484</v>
      </c>
      <c r="F67" s="20">
        <f t="shared" si="11"/>
        <v>532.40000000000009</v>
      </c>
      <c r="G67" s="21">
        <f t="shared" si="13"/>
        <v>13740</v>
      </c>
      <c r="H67" s="22">
        <f t="shared" si="3"/>
        <v>6650160</v>
      </c>
      <c r="I67" s="23">
        <f t="shared" si="4"/>
        <v>7315176</v>
      </c>
      <c r="J67" s="24">
        <f t="shared" si="5"/>
        <v>15000</v>
      </c>
      <c r="K67" s="25">
        <f t="shared" si="6"/>
        <v>1277760.0000000002</v>
      </c>
    </row>
    <row r="68" spans="1:11" x14ac:dyDescent="0.25">
      <c r="A68" s="19">
        <v>66</v>
      </c>
      <c r="B68" s="20">
        <v>710</v>
      </c>
      <c r="C68" s="20">
        <v>7</v>
      </c>
      <c r="D68" s="20" t="s">
        <v>13</v>
      </c>
      <c r="E68" s="20">
        <v>379</v>
      </c>
      <c r="F68" s="20">
        <f t="shared" si="11"/>
        <v>416.90000000000003</v>
      </c>
      <c r="G68" s="21">
        <f t="shared" si="13"/>
        <v>13740</v>
      </c>
      <c r="H68" s="22">
        <f t="shared" ref="H68:H110" si="14">E68*G68</f>
        <v>5207460</v>
      </c>
      <c r="I68" s="23">
        <f t="shared" ref="I68:I110" si="15">ROUND(H68*1.1,0)</f>
        <v>5728206</v>
      </c>
      <c r="J68" s="24">
        <f t="shared" ref="J68:J110" si="16">MROUND((I68*0.025/12),500)</f>
        <v>12000</v>
      </c>
      <c r="K68" s="25">
        <f t="shared" ref="K68:K110" si="17">F68*2400</f>
        <v>1000560.0000000001</v>
      </c>
    </row>
    <row r="69" spans="1:11" x14ac:dyDescent="0.25">
      <c r="A69" s="19">
        <v>67</v>
      </c>
      <c r="B69" s="20">
        <v>801</v>
      </c>
      <c r="C69" s="20">
        <v>8</v>
      </c>
      <c r="D69" s="20" t="s">
        <v>13</v>
      </c>
      <c r="E69" s="20">
        <v>379</v>
      </c>
      <c r="F69" s="20">
        <f t="shared" si="11"/>
        <v>416.90000000000003</v>
      </c>
      <c r="G69" s="21">
        <f>G68+40</f>
        <v>13780</v>
      </c>
      <c r="H69" s="22">
        <f t="shared" si="14"/>
        <v>5222620</v>
      </c>
      <c r="I69" s="23">
        <f t="shared" si="15"/>
        <v>5744882</v>
      </c>
      <c r="J69" s="24">
        <f t="shared" si="16"/>
        <v>12000</v>
      </c>
      <c r="K69" s="25">
        <f t="shared" si="17"/>
        <v>1000560.0000000001</v>
      </c>
    </row>
    <row r="70" spans="1:11" x14ac:dyDescent="0.25">
      <c r="A70" s="19">
        <v>68</v>
      </c>
      <c r="B70" s="20">
        <v>802</v>
      </c>
      <c r="C70" s="20">
        <v>8</v>
      </c>
      <c r="D70" s="20" t="s">
        <v>12</v>
      </c>
      <c r="E70" s="20">
        <v>484</v>
      </c>
      <c r="F70" s="20">
        <f t="shared" si="11"/>
        <v>532.40000000000009</v>
      </c>
      <c r="G70" s="21">
        <f t="shared" ref="G70:G78" si="18">G69</f>
        <v>13780</v>
      </c>
      <c r="H70" s="22">
        <f t="shared" si="14"/>
        <v>6669520</v>
      </c>
      <c r="I70" s="23">
        <f t="shared" si="15"/>
        <v>7336472</v>
      </c>
      <c r="J70" s="24">
        <f t="shared" si="16"/>
        <v>15500</v>
      </c>
      <c r="K70" s="25">
        <f t="shared" si="17"/>
        <v>1277760.0000000002</v>
      </c>
    </row>
    <row r="71" spans="1:11" x14ac:dyDescent="0.25">
      <c r="A71" s="19">
        <v>69</v>
      </c>
      <c r="B71" s="20">
        <v>803</v>
      </c>
      <c r="C71" s="20">
        <v>8</v>
      </c>
      <c r="D71" s="20" t="s">
        <v>13</v>
      </c>
      <c r="E71" s="20">
        <v>373</v>
      </c>
      <c r="F71" s="20">
        <f t="shared" si="11"/>
        <v>410.3</v>
      </c>
      <c r="G71" s="21">
        <f t="shared" si="18"/>
        <v>13780</v>
      </c>
      <c r="H71" s="22">
        <f t="shared" si="14"/>
        <v>5139940</v>
      </c>
      <c r="I71" s="23">
        <f t="shared" si="15"/>
        <v>5653934</v>
      </c>
      <c r="J71" s="24">
        <f t="shared" si="16"/>
        <v>12000</v>
      </c>
      <c r="K71" s="25">
        <f t="shared" si="17"/>
        <v>984720</v>
      </c>
    </row>
    <row r="72" spans="1:11" x14ac:dyDescent="0.25">
      <c r="A72" s="19">
        <v>70</v>
      </c>
      <c r="B72" s="20">
        <v>804</v>
      </c>
      <c r="C72" s="20">
        <v>8</v>
      </c>
      <c r="D72" s="20" t="s">
        <v>12</v>
      </c>
      <c r="E72" s="20">
        <v>569</v>
      </c>
      <c r="F72" s="20">
        <f t="shared" si="11"/>
        <v>625.90000000000009</v>
      </c>
      <c r="G72" s="21">
        <f t="shared" si="18"/>
        <v>13780</v>
      </c>
      <c r="H72" s="22">
        <f t="shared" si="14"/>
        <v>7840820</v>
      </c>
      <c r="I72" s="23">
        <f t="shared" si="15"/>
        <v>8624902</v>
      </c>
      <c r="J72" s="24">
        <f t="shared" si="16"/>
        <v>18000</v>
      </c>
      <c r="K72" s="25">
        <f t="shared" si="17"/>
        <v>1502160.0000000002</v>
      </c>
    </row>
    <row r="73" spans="1:11" x14ac:dyDescent="0.25">
      <c r="A73" s="19">
        <v>71</v>
      </c>
      <c r="B73" s="20">
        <v>805</v>
      </c>
      <c r="C73" s="20">
        <v>8</v>
      </c>
      <c r="D73" s="20" t="s">
        <v>13</v>
      </c>
      <c r="E73" s="20">
        <v>466</v>
      </c>
      <c r="F73" s="20">
        <f t="shared" si="11"/>
        <v>512.6</v>
      </c>
      <c r="G73" s="21">
        <f t="shared" si="18"/>
        <v>13780</v>
      </c>
      <c r="H73" s="22">
        <f t="shared" si="14"/>
        <v>6421480</v>
      </c>
      <c r="I73" s="23">
        <f t="shared" si="15"/>
        <v>7063628</v>
      </c>
      <c r="J73" s="24">
        <f t="shared" si="16"/>
        <v>14500</v>
      </c>
      <c r="K73" s="25">
        <f t="shared" si="17"/>
        <v>1230240</v>
      </c>
    </row>
    <row r="74" spans="1:11" x14ac:dyDescent="0.25">
      <c r="A74" s="19">
        <v>72</v>
      </c>
      <c r="B74" s="20">
        <v>806</v>
      </c>
      <c r="C74" s="20">
        <v>8</v>
      </c>
      <c r="D74" s="20" t="s">
        <v>13</v>
      </c>
      <c r="E74" s="20">
        <v>466</v>
      </c>
      <c r="F74" s="20">
        <f t="shared" si="11"/>
        <v>512.6</v>
      </c>
      <c r="G74" s="21">
        <f t="shared" si="18"/>
        <v>13780</v>
      </c>
      <c r="H74" s="22">
        <f t="shared" si="14"/>
        <v>6421480</v>
      </c>
      <c r="I74" s="23">
        <f t="shared" si="15"/>
        <v>7063628</v>
      </c>
      <c r="J74" s="24">
        <f t="shared" si="16"/>
        <v>14500</v>
      </c>
      <c r="K74" s="25">
        <f t="shared" si="17"/>
        <v>1230240</v>
      </c>
    </row>
    <row r="75" spans="1:11" x14ac:dyDescent="0.25">
      <c r="A75" s="19">
        <v>73</v>
      </c>
      <c r="B75" s="20">
        <v>807</v>
      </c>
      <c r="C75" s="20">
        <v>8</v>
      </c>
      <c r="D75" s="20" t="s">
        <v>12</v>
      </c>
      <c r="E75" s="20">
        <v>569</v>
      </c>
      <c r="F75" s="20">
        <f t="shared" si="11"/>
        <v>625.90000000000009</v>
      </c>
      <c r="G75" s="21">
        <f t="shared" si="18"/>
        <v>13780</v>
      </c>
      <c r="H75" s="22">
        <f t="shared" si="14"/>
        <v>7840820</v>
      </c>
      <c r="I75" s="23">
        <f t="shared" si="15"/>
        <v>8624902</v>
      </c>
      <c r="J75" s="24">
        <f t="shared" si="16"/>
        <v>18000</v>
      </c>
      <c r="K75" s="25">
        <f t="shared" si="17"/>
        <v>1502160.0000000002</v>
      </c>
    </row>
    <row r="76" spans="1:11" x14ac:dyDescent="0.25">
      <c r="A76" s="19">
        <v>74</v>
      </c>
      <c r="B76" s="20">
        <v>808</v>
      </c>
      <c r="C76" s="20">
        <v>8</v>
      </c>
      <c r="D76" s="20" t="s">
        <v>13</v>
      </c>
      <c r="E76" s="20">
        <v>373</v>
      </c>
      <c r="F76" s="20">
        <f t="shared" si="11"/>
        <v>410.3</v>
      </c>
      <c r="G76" s="21">
        <f t="shared" si="18"/>
        <v>13780</v>
      </c>
      <c r="H76" s="22">
        <f t="shared" si="14"/>
        <v>5139940</v>
      </c>
      <c r="I76" s="23">
        <f t="shared" si="15"/>
        <v>5653934</v>
      </c>
      <c r="J76" s="24">
        <f t="shared" si="16"/>
        <v>12000</v>
      </c>
      <c r="K76" s="25">
        <f t="shared" si="17"/>
        <v>984720</v>
      </c>
    </row>
    <row r="77" spans="1:11" x14ac:dyDescent="0.25">
      <c r="A77" s="19">
        <v>75</v>
      </c>
      <c r="B77" s="20">
        <v>809</v>
      </c>
      <c r="C77" s="20">
        <v>8</v>
      </c>
      <c r="D77" s="20" t="s">
        <v>12</v>
      </c>
      <c r="E77" s="20">
        <v>484</v>
      </c>
      <c r="F77" s="20">
        <f t="shared" si="11"/>
        <v>532.40000000000009</v>
      </c>
      <c r="G77" s="21">
        <f t="shared" si="18"/>
        <v>13780</v>
      </c>
      <c r="H77" s="22">
        <f t="shared" si="14"/>
        <v>6669520</v>
      </c>
      <c r="I77" s="23">
        <f t="shared" si="15"/>
        <v>7336472</v>
      </c>
      <c r="J77" s="24">
        <f t="shared" si="16"/>
        <v>15500</v>
      </c>
      <c r="K77" s="25">
        <f t="shared" si="17"/>
        <v>1277760.0000000002</v>
      </c>
    </row>
    <row r="78" spans="1:11" x14ac:dyDescent="0.25">
      <c r="A78" s="19">
        <v>76</v>
      </c>
      <c r="B78" s="20">
        <v>810</v>
      </c>
      <c r="C78" s="20">
        <v>8</v>
      </c>
      <c r="D78" s="20" t="s">
        <v>13</v>
      </c>
      <c r="E78" s="20">
        <v>379</v>
      </c>
      <c r="F78" s="20">
        <f t="shared" si="11"/>
        <v>416.90000000000003</v>
      </c>
      <c r="G78" s="21">
        <f t="shared" si="18"/>
        <v>13780</v>
      </c>
      <c r="H78" s="22">
        <f t="shared" si="14"/>
        <v>5222620</v>
      </c>
      <c r="I78" s="23">
        <f t="shared" si="15"/>
        <v>5744882</v>
      </c>
      <c r="J78" s="24">
        <f t="shared" si="16"/>
        <v>12000</v>
      </c>
      <c r="K78" s="25">
        <f t="shared" si="17"/>
        <v>1000560.0000000001</v>
      </c>
    </row>
    <row r="79" spans="1:11" x14ac:dyDescent="0.25">
      <c r="A79" s="19">
        <v>77</v>
      </c>
      <c r="B79" s="20">
        <v>901</v>
      </c>
      <c r="C79" s="20">
        <v>9</v>
      </c>
      <c r="D79" s="20" t="s">
        <v>13</v>
      </c>
      <c r="E79" s="20">
        <v>379</v>
      </c>
      <c r="F79" s="20">
        <f t="shared" si="11"/>
        <v>416.90000000000003</v>
      </c>
      <c r="G79" s="21">
        <f>G78+40</f>
        <v>13820</v>
      </c>
      <c r="H79" s="22">
        <f t="shared" si="14"/>
        <v>5237780</v>
      </c>
      <c r="I79" s="23">
        <f t="shared" si="15"/>
        <v>5761558</v>
      </c>
      <c r="J79" s="24">
        <f t="shared" si="16"/>
        <v>12000</v>
      </c>
      <c r="K79" s="25">
        <f t="shared" si="17"/>
        <v>1000560.0000000001</v>
      </c>
    </row>
    <row r="80" spans="1:11" x14ac:dyDescent="0.25">
      <c r="A80" s="19">
        <v>78</v>
      </c>
      <c r="B80" s="20">
        <v>902</v>
      </c>
      <c r="C80" s="20">
        <v>9</v>
      </c>
      <c r="D80" s="20" t="s">
        <v>12</v>
      </c>
      <c r="E80" s="20">
        <v>484</v>
      </c>
      <c r="F80" s="20">
        <f t="shared" si="11"/>
        <v>532.40000000000009</v>
      </c>
      <c r="G80" s="21">
        <f t="shared" ref="G80:G88" si="19">G79</f>
        <v>13820</v>
      </c>
      <c r="H80" s="22">
        <f t="shared" si="14"/>
        <v>6688880</v>
      </c>
      <c r="I80" s="23">
        <f t="shared" si="15"/>
        <v>7357768</v>
      </c>
      <c r="J80" s="24">
        <f t="shared" si="16"/>
        <v>15500</v>
      </c>
      <c r="K80" s="25">
        <f t="shared" si="17"/>
        <v>1277760.0000000002</v>
      </c>
    </row>
    <row r="81" spans="1:16" x14ac:dyDescent="0.25">
      <c r="A81" s="19">
        <v>79</v>
      </c>
      <c r="B81" s="20">
        <v>903</v>
      </c>
      <c r="C81" s="20">
        <v>9</v>
      </c>
      <c r="D81" s="20" t="s">
        <v>13</v>
      </c>
      <c r="E81" s="20">
        <v>373</v>
      </c>
      <c r="F81" s="20">
        <f t="shared" si="11"/>
        <v>410.3</v>
      </c>
      <c r="G81" s="21">
        <f t="shared" si="19"/>
        <v>13820</v>
      </c>
      <c r="H81" s="22">
        <f t="shared" si="14"/>
        <v>5154860</v>
      </c>
      <c r="I81" s="23">
        <f t="shared" si="15"/>
        <v>5670346</v>
      </c>
      <c r="J81" s="24">
        <f t="shared" si="16"/>
        <v>12000</v>
      </c>
      <c r="K81" s="25">
        <f t="shared" si="17"/>
        <v>984720</v>
      </c>
    </row>
    <row r="82" spans="1:16" x14ac:dyDescent="0.25">
      <c r="A82" s="19">
        <v>80</v>
      </c>
      <c r="B82" s="20">
        <v>904</v>
      </c>
      <c r="C82" s="20">
        <v>9</v>
      </c>
      <c r="D82" s="20" t="s">
        <v>12</v>
      </c>
      <c r="E82" s="20">
        <v>569</v>
      </c>
      <c r="F82" s="20">
        <f t="shared" si="11"/>
        <v>625.90000000000009</v>
      </c>
      <c r="G82" s="21">
        <f t="shared" si="19"/>
        <v>13820</v>
      </c>
      <c r="H82" s="22">
        <f t="shared" si="14"/>
        <v>7863580</v>
      </c>
      <c r="I82" s="23">
        <f t="shared" si="15"/>
        <v>8649938</v>
      </c>
      <c r="J82" s="24">
        <f t="shared" si="16"/>
        <v>18000</v>
      </c>
      <c r="K82" s="25">
        <f t="shared" si="17"/>
        <v>1502160.0000000002</v>
      </c>
    </row>
    <row r="83" spans="1:16" x14ac:dyDescent="0.25">
      <c r="A83" s="19">
        <v>81</v>
      </c>
      <c r="B83" s="20">
        <v>905</v>
      </c>
      <c r="C83" s="20">
        <v>9</v>
      </c>
      <c r="D83" s="20" t="s">
        <v>12</v>
      </c>
      <c r="E83" s="20">
        <v>605</v>
      </c>
      <c r="F83" s="20">
        <f t="shared" si="11"/>
        <v>665.5</v>
      </c>
      <c r="G83" s="21">
        <f t="shared" si="19"/>
        <v>13820</v>
      </c>
      <c r="H83" s="22">
        <f t="shared" si="14"/>
        <v>8361100</v>
      </c>
      <c r="I83" s="23">
        <f t="shared" si="15"/>
        <v>9197210</v>
      </c>
      <c r="J83" s="24">
        <f t="shared" si="16"/>
        <v>19000</v>
      </c>
      <c r="K83" s="25">
        <f t="shared" si="17"/>
        <v>1597200</v>
      </c>
    </row>
    <row r="84" spans="1:16" x14ac:dyDescent="0.25">
      <c r="A84" s="19">
        <v>82</v>
      </c>
      <c r="B84" s="20">
        <v>906</v>
      </c>
      <c r="C84" s="20">
        <v>9</v>
      </c>
      <c r="D84" s="20" t="s">
        <v>12</v>
      </c>
      <c r="E84" s="20">
        <v>605</v>
      </c>
      <c r="F84" s="20">
        <f t="shared" si="11"/>
        <v>665.5</v>
      </c>
      <c r="G84" s="21">
        <f t="shared" si="19"/>
        <v>13820</v>
      </c>
      <c r="H84" s="22">
        <f t="shared" si="14"/>
        <v>8361100</v>
      </c>
      <c r="I84" s="23">
        <f t="shared" si="15"/>
        <v>9197210</v>
      </c>
      <c r="J84" s="24">
        <f t="shared" si="16"/>
        <v>19000</v>
      </c>
      <c r="K84" s="25">
        <f t="shared" si="17"/>
        <v>1597200</v>
      </c>
    </row>
    <row r="85" spans="1:16" x14ac:dyDescent="0.25">
      <c r="A85" s="19">
        <v>83</v>
      </c>
      <c r="B85" s="20">
        <v>907</v>
      </c>
      <c r="C85" s="20">
        <v>9</v>
      </c>
      <c r="D85" s="20" t="s">
        <v>12</v>
      </c>
      <c r="E85" s="20">
        <v>569</v>
      </c>
      <c r="F85" s="20">
        <f t="shared" si="11"/>
        <v>625.90000000000009</v>
      </c>
      <c r="G85" s="21">
        <f t="shared" si="19"/>
        <v>13820</v>
      </c>
      <c r="H85" s="22">
        <f t="shared" si="14"/>
        <v>7863580</v>
      </c>
      <c r="I85" s="23">
        <f t="shared" si="15"/>
        <v>8649938</v>
      </c>
      <c r="J85" s="24">
        <f t="shared" si="16"/>
        <v>18000</v>
      </c>
      <c r="K85" s="25">
        <f t="shared" si="17"/>
        <v>1502160.0000000002</v>
      </c>
    </row>
    <row r="86" spans="1:16" x14ac:dyDescent="0.25">
      <c r="A86" s="19">
        <v>84</v>
      </c>
      <c r="B86" s="20">
        <v>908</v>
      </c>
      <c r="C86" s="20">
        <v>9</v>
      </c>
      <c r="D86" s="20" t="s">
        <v>13</v>
      </c>
      <c r="E86" s="20">
        <v>373</v>
      </c>
      <c r="F86" s="20">
        <f t="shared" si="11"/>
        <v>410.3</v>
      </c>
      <c r="G86" s="21">
        <f t="shared" si="19"/>
        <v>13820</v>
      </c>
      <c r="H86" s="22">
        <f t="shared" si="14"/>
        <v>5154860</v>
      </c>
      <c r="I86" s="23">
        <f t="shared" si="15"/>
        <v>5670346</v>
      </c>
      <c r="J86" s="24">
        <f t="shared" si="16"/>
        <v>12000</v>
      </c>
      <c r="K86" s="25">
        <f t="shared" si="17"/>
        <v>984720</v>
      </c>
    </row>
    <row r="87" spans="1:16" x14ac:dyDescent="0.25">
      <c r="A87" s="19">
        <v>85</v>
      </c>
      <c r="B87" s="20">
        <v>909</v>
      </c>
      <c r="C87" s="20">
        <v>9</v>
      </c>
      <c r="D87" s="20" t="s">
        <v>12</v>
      </c>
      <c r="E87" s="20">
        <v>484</v>
      </c>
      <c r="F87" s="20">
        <f t="shared" si="11"/>
        <v>532.40000000000009</v>
      </c>
      <c r="G87" s="21">
        <f t="shared" si="19"/>
        <v>13820</v>
      </c>
      <c r="H87" s="22">
        <f t="shared" si="14"/>
        <v>6688880</v>
      </c>
      <c r="I87" s="23">
        <f t="shared" si="15"/>
        <v>7357768</v>
      </c>
      <c r="J87" s="24">
        <f t="shared" si="16"/>
        <v>15500</v>
      </c>
      <c r="K87" s="25">
        <f t="shared" si="17"/>
        <v>1277760.0000000002</v>
      </c>
    </row>
    <row r="88" spans="1:16" x14ac:dyDescent="0.25">
      <c r="A88" s="19">
        <v>86</v>
      </c>
      <c r="B88" s="20">
        <v>910</v>
      </c>
      <c r="C88" s="20">
        <v>9</v>
      </c>
      <c r="D88" s="20" t="s">
        <v>13</v>
      </c>
      <c r="E88" s="20">
        <v>379</v>
      </c>
      <c r="F88" s="20">
        <f t="shared" si="11"/>
        <v>416.90000000000003</v>
      </c>
      <c r="G88" s="21">
        <f t="shared" si="19"/>
        <v>13820</v>
      </c>
      <c r="H88" s="22">
        <f t="shared" si="14"/>
        <v>5237780</v>
      </c>
      <c r="I88" s="23">
        <f t="shared" si="15"/>
        <v>5761558</v>
      </c>
      <c r="J88" s="24">
        <f t="shared" si="16"/>
        <v>12000</v>
      </c>
      <c r="K88" s="25">
        <f t="shared" si="17"/>
        <v>1000560.0000000001</v>
      </c>
    </row>
    <row r="89" spans="1:16" x14ac:dyDescent="0.25">
      <c r="A89" s="19">
        <v>87</v>
      </c>
      <c r="B89" s="20">
        <v>1001</v>
      </c>
      <c r="C89" s="20">
        <v>10</v>
      </c>
      <c r="D89" s="20" t="s">
        <v>13</v>
      </c>
      <c r="E89" s="20">
        <v>379</v>
      </c>
      <c r="F89" s="20">
        <f t="shared" si="11"/>
        <v>416.90000000000003</v>
      </c>
      <c r="G89" s="21">
        <f>G88+40</f>
        <v>13860</v>
      </c>
      <c r="H89" s="22">
        <f t="shared" si="14"/>
        <v>5252940</v>
      </c>
      <c r="I89" s="23">
        <f t="shared" si="15"/>
        <v>5778234</v>
      </c>
      <c r="J89" s="24">
        <f t="shared" si="16"/>
        <v>12000</v>
      </c>
      <c r="K89" s="25">
        <f t="shared" si="17"/>
        <v>1000560.0000000001</v>
      </c>
    </row>
    <row r="90" spans="1:16" x14ac:dyDescent="0.25">
      <c r="A90" s="19">
        <v>88</v>
      </c>
      <c r="B90" s="20">
        <v>1002</v>
      </c>
      <c r="C90" s="20">
        <v>10</v>
      </c>
      <c r="D90" s="20" t="s">
        <v>12</v>
      </c>
      <c r="E90" s="20">
        <v>484</v>
      </c>
      <c r="F90" s="20">
        <f t="shared" si="11"/>
        <v>532.40000000000009</v>
      </c>
      <c r="G90" s="21">
        <f t="shared" ref="G90:G98" si="20">G89</f>
        <v>13860</v>
      </c>
      <c r="H90" s="22">
        <f t="shared" si="14"/>
        <v>6708240</v>
      </c>
      <c r="I90" s="23">
        <f t="shared" si="15"/>
        <v>7379064</v>
      </c>
      <c r="J90" s="24">
        <f t="shared" si="16"/>
        <v>15500</v>
      </c>
      <c r="K90" s="25">
        <f t="shared" si="17"/>
        <v>1277760.0000000002</v>
      </c>
    </row>
    <row r="91" spans="1:16" x14ac:dyDescent="0.25">
      <c r="A91" s="19">
        <v>89</v>
      </c>
      <c r="B91" s="20">
        <v>1003</v>
      </c>
      <c r="C91" s="20">
        <v>10</v>
      </c>
      <c r="D91" s="20" t="s">
        <v>13</v>
      </c>
      <c r="E91" s="20">
        <v>373</v>
      </c>
      <c r="F91" s="20">
        <f t="shared" si="11"/>
        <v>410.3</v>
      </c>
      <c r="G91" s="21">
        <f t="shared" si="20"/>
        <v>13860</v>
      </c>
      <c r="H91" s="22">
        <f t="shared" si="14"/>
        <v>5169780</v>
      </c>
      <c r="I91" s="23">
        <f t="shared" si="15"/>
        <v>5686758</v>
      </c>
      <c r="J91" s="24">
        <f t="shared" si="16"/>
        <v>12000</v>
      </c>
      <c r="K91" s="25">
        <f t="shared" si="17"/>
        <v>984720</v>
      </c>
    </row>
    <row r="92" spans="1:16" x14ac:dyDescent="0.25">
      <c r="A92" s="19">
        <v>90</v>
      </c>
      <c r="B92" s="20">
        <v>1004</v>
      </c>
      <c r="C92" s="20">
        <v>10</v>
      </c>
      <c r="D92" s="20" t="s">
        <v>12</v>
      </c>
      <c r="E92" s="20">
        <v>569</v>
      </c>
      <c r="F92" s="20">
        <f t="shared" si="11"/>
        <v>625.90000000000009</v>
      </c>
      <c r="G92" s="21">
        <f t="shared" si="20"/>
        <v>13860</v>
      </c>
      <c r="H92" s="22">
        <f t="shared" si="14"/>
        <v>7886340</v>
      </c>
      <c r="I92" s="23">
        <f t="shared" si="15"/>
        <v>8674974</v>
      </c>
      <c r="J92" s="24">
        <f t="shared" si="16"/>
        <v>18000</v>
      </c>
      <c r="K92" s="25">
        <f t="shared" si="17"/>
        <v>1502160.0000000002</v>
      </c>
    </row>
    <row r="93" spans="1:16" x14ac:dyDescent="0.25">
      <c r="A93" s="19">
        <v>91</v>
      </c>
      <c r="B93" s="20">
        <v>1005</v>
      </c>
      <c r="C93" s="20">
        <v>10</v>
      </c>
      <c r="D93" s="20" t="s">
        <v>12</v>
      </c>
      <c r="E93" s="20">
        <v>605</v>
      </c>
      <c r="F93" s="20">
        <f t="shared" si="11"/>
        <v>665.5</v>
      </c>
      <c r="G93" s="21">
        <f t="shared" si="20"/>
        <v>13860</v>
      </c>
      <c r="H93" s="22">
        <f t="shared" si="14"/>
        <v>8385300</v>
      </c>
      <c r="I93" s="23">
        <f t="shared" si="15"/>
        <v>9223830</v>
      </c>
      <c r="J93" s="24">
        <f t="shared" si="16"/>
        <v>19000</v>
      </c>
      <c r="K93" s="25">
        <f t="shared" si="17"/>
        <v>1597200</v>
      </c>
      <c r="M93">
        <v>56.3</v>
      </c>
      <c r="N93">
        <f>M93*10.764</f>
        <v>606.01319999999998</v>
      </c>
      <c r="O93">
        <v>9100920</v>
      </c>
      <c r="P93">
        <f>O93/N93</f>
        <v>15017.692683921738</v>
      </c>
    </row>
    <row r="94" spans="1:16" x14ac:dyDescent="0.25">
      <c r="A94" s="19">
        <v>92</v>
      </c>
      <c r="B94" s="20">
        <v>1006</v>
      </c>
      <c r="C94" s="20">
        <v>10</v>
      </c>
      <c r="D94" s="20" t="s">
        <v>12</v>
      </c>
      <c r="E94" s="20">
        <v>605</v>
      </c>
      <c r="F94" s="20">
        <f t="shared" si="11"/>
        <v>665.5</v>
      </c>
      <c r="G94" s="21">
        <f t="shared" si="20"/>
        <v>13860</v>
      </c>
      <c r="H94" s="22">
        <f t="shared" si="14"/>
        <v>8385300</v>
      </c>
      <c r="I94" s="23">
        <f t="shared" si="15"/>
        <v>9223830</v>
      </c>
      <c r="J94" s="24">
        <f t="shared" si="16"/>
        <v>19000</v>
      </c>
      <c r="K94" s="25">
        <f t="shared" si="17"/>
        <v>1597200</v>
      </c>
      <c r="M94">
        <v>58.8</v>
      </c>
      <c r="N94">
        <f>M94*10.764</f>
        <v>632.92319999999995</v>
      </c>
      <c r="O94">
        <f>O93/N94</f>
        <v>14379.185341918263</v>
      </c>
    </row>
    <row r="95" spans="1:16" x14ac:dyDescent="0.25">
      <c r="A95" s="19">
        <v>93</v>
      </c>
      <c r="B95" s="20">
        <v>1007</v>
      </c>
      <c r="C95" s="20">
        <v>10</v>
      </c>
      <c r="D95" s="20" t="s">
        <v>12</v>
      </c>
      <c r="E95" s="20">
        <v>569</v>
      </c>
      <c r="F95" s="20">
        <f t="shared" si="11"/>
        <v>625.90000000000009</v>
      </c>
      <c r="G95" s="21">
        <f t="shared" si="20"/>
        <v>13860</v>
      </c>
      <c r="H95" s="22">
        <f t="shared" si="14"/>
        <v>7886340</v>
      </c>
      <c r="I95" s="23">
        <f t="shared" si="15"/>
        <v>8674974</v>
      </c>
      <c r="J95" s="24">
        <f t="shared" si="16"/>
        <v>18000</v>
      </c>
      <c r="K95" s="25">
        <f t="shared" si="17"/>
        <v>1502160.0000000002</v>
      </c>
    </row>
    <row r="96" spans="1:16" x14ac:dyDescent="0.25">
      <c r="A96" s="19">
        <v>94</v>
      </c>
      <c r="B96" s="20">
        <v>1008</v>
      </c>
      <c r="C96" s="20">
        <v>10</v>
      </c>
      <c r="D96" s="20" t="s">
        <v>13</v>
      </c>
      <c r="E96" s="20">
        <v>373</v>
      </c>
      <c r="F96" s="20">
        <f t="shared" si="11"/>
        <v>410.3</v>
      </c>
      <c r="G96" s="21">
        <f t="shared" si="20"/>
        <v>13860</v>
      </c>
      <c r="H96" s="22">
        <f t="shared" si="14"/>
        <v>5169780</v>
      </c>
      <c r="I96" s="23">
        <f t="shared" si="15"/>
        <v>5686758</v>
      </c>
      <c r="J96" s="24">
        <f t="shared" si="16"/>
        <v>12000</v>
      </c>
      <c r="K96" s="25">
        <f t="shared" si="17"/>
        <v>984720</v>
      </c>
    </row>
    <row r="97" spans="1:11" x14ac:dyDescent="0.25">
      <c r="A97" s="19">
        <v>95</v>
      </c>
      <c r="B97" s="20">
        <v>1009</v>
      </c>
      <c r="C97" s="20">
        <v>10</v>
      </c>
      <c r="D97" s="20" t="s">
        <v>12</v>
      </c>
      <c r="E97" s="20">
        <v>484</v>
      </c>
      <c r="F97" s="20">
        <f t="shared" si="11"/>
        <v>532.40000000000009</v>
      </c>
      <c r="G97" s="21">
        <f t="shared" si="20"/>
        <v>13860</v>
      </c>
      <c r="H97" s="22">
        <f t="shared" si="14"/>
        <v>6708240</v>
      </c>
      <c r="I97" s="23">
        <f t="shared" si="15"/>
        <v>7379064</v>
      </c>
      <c r="J97" s="24">
        <f t="shared" si="16"/>
        <v>15500</v>
      </c>
      <c r="K97" s="25">
        <f t="shared" si="17"/>
        <v>1277760.0000000002</v>
      </c>
    </row>
    <row r="98" spans="1:11" x14ac:dyDescent="0.25">
      <c r="A98" s="19">
        <v>96</v>
      </c>
      <c r="B98" s="20">
        <v>1010</v>
      </c>
      <c r="C98" s="20">
        <v>10</v>
      </c>
      <c r="D98" s="20" t="s">
        <v>13</v>
      </c>
      <c r="E98" s="20">
        <v>379</v>
      </c>
      <c r="F98" s="20">
        <f t="shared" si="11"/>
        <v>416.90000000000003</v>
      </c>
      <c r="G98" s="21">
        <f t="shared" si="20"/>
        <v>13860</v>
      </c>
      <c r="H98" s="22">
        <f t="shared" si="14"/>
        <v>5252940</v>
      </c>
      <c r="I98" s="23">
        <f t="shared" si="15"/>
        <v>5778234</v>
      </c>
      <c r="J98" s="24">
        <f t="shared" si="16"/>
        <v>12000</v>
      </c>
      <c r="K98" s="25">
        <f t="shared" si="17"/>
        <v>1000560.0000000001</v>
      </c>
    </row>
    <row r="99" spans="1:11" x14ac:dyDescent="0.25">
      <c r="A99" s="19">
        <v>97</v>
      </c>
      <c r="B99" s="20">
        <v>1101</v>
      </c>
      <c r="C99" s="20">
        <v>11</v>
      </c>
      <c r="D99" s="20" t="s">
        <v>13</v>
      </c>
      <c r="E99" s="20">
        <v>379</v>
      </c>
      <c r="F99" s="20">
        <f t="shared" si="11"/>
        <v>416.90000000000003</v>
      </c>
      <c r="G99" s="21">
        <f>G98+40</f>
        <v>13900</v>
      </c>
      <c r="H99" s="22">
        <f t="shared" si="14"/>
        <v>5268100</v>
      </c>
      <c r="I99" s="23">
        <f t="shared" si="15"/>
        <v>5794910</v>
      </c>
      <c r="J99" s="24">
        <f t="shared" si="16"/>
        <v>12000</v>
      </c>
      <c r="K99" s="25">
        <f t="shared" si="17"/>
        <v>1000560.0000000001</v>
      </c>
    </row>
    <row r="100" spans="1:11" x14ac:dyDescent="0.25">
      <c r="A100" s="19">
        <v>98</v>
      </c>
      <c r="B100" s="20">
        <v>1102</v>
      </c>
      <c r="C100" s="20">
        <v>11</v>
      </c>
      <c r="D100" s="20" t="s">
        <v>12</v>
      </c>
      <c r="E100" s="20">
        <v>484</v>
      </c>
      <c r="F100" s="20">
        <f t="shared" si="11"/>
        <v>532.40000000000009</v>
      </c>
      <c r="G100" s="21">
        <f t="shared" ref="G100:G108" si="21">G99</f>
        <v>13900</v>
      </c>
      <c r="H100" s="22">
        <f t="shared" si="14"/>
        <v>6727600</v>
      </c>
      <c r="I100" s="23">
        <f t="shared" si="15"/>
        <v>7400360</v>
      </c>
      <c r="J100" s="24">
        <f t="shared" si="16"/>
        <v>15500</v>
      </c>
      <c r="K100" s="25">
        <f t="shared" si="17"/>
        <v>1277760.0000000002</v>
      </c>
    </row>
    <row r="101" spans="1:11" x14ac:dyDescent="0.25">
      <c r="A101" s="19">
        <v>99</v>
      </c>
      <c r="B101" s="20">
        <v>1103</v>
      </c>
      <c r="C101" s="20">
        <v>11</v>
      </c>
      <c r="D101" s="20" t="s">
        <v>13</v>
      </c>
      <c r="E101" s="20">
        <v>373</v>
      </c>
      <c r="F101" s="20">
        <f t="shared" si="11"/>
        <v>410.3</v>
      </c>
      <c r="G101" s="21">
        <f t="shared" si="21"/>
        <v>13900</v>
      </c>
      <c r="H101" s="22">
        <f t="shared" si="14"/>
        <v>5184700</v>
      </c>
      <c r="I101" s="23">
        <f t="shared" si="15"/>
        <v>5703170</v>
      </c>
      <c r="J101" s="24">
        <f t="shared" si="16"/>
        <v>12000</v>
      </c>
      <c r="K101" s="25">
        <f t="shared" si="17"/>
        <v>984720</v>
      </c>
    </row>
    <row r="102" spans="1:11" x14ac:dyDescent="0.25">
      <c r="A102" s="19">
        <v>100</v>
      </c>
      <c r="B102" s="20">
        <v>1104</v>
      </c>
      <c r="C102" s="20">
        <v>11</v>
      </c>
      <c r="D102" s="20" t="s">
        <v>12</v>
      </c>
      <c r="E102" s="20">
        <v>569</v>
      </c>
      <c r="F102" s="20">
        <f t="shared" si="11"/>
        <v>625.90000000000009</v>
      </c>
      <c r="G102" s="21">
        <f t="shared" si="21"/>
        <v>13900</v>
      </c>
      <c r="H102" s="22">
        <f t="shared" si="14"/>
        <v>7909100</v>
      </c>
      <c r="I102" s="23">
        <f t="shared" si="15"/>
        <v>8700010</v>
      </c>
      <c r="J102" s="24">
        <f t="shared" si="16"/>
        <v>18000</v>
      </c>
      <c r="K102" s="25">
        <f t="shared" si="17"/>
        <v>1502160.0000000002</v>
      </c>
    </row>
    <row r="103" spans="1:11" x14ac:dyDescent="0.25">
      <c r="A103" s="19">
        <v>101</v>
      </c>
      <c r="B103" s="20">
        <v>1105</v>
      </c>
      <c r="C103" s="20">
        <v>11</v>
      </c>
      <c r="D103" s="20" t="s">
        <v>13</v>
      </c>
      <c r="E103" s="20">
        <v>466</v>
      </c>
      <c r="F103" s="20">
        <f t="shared" si="11"/>
        <v>512.6</v>
      </c>
      <c r="G103" s="21">
        <f t="shared" si="21"/>
        <v>13900</v>
      </c>
      <c r="H103" s="22">
        <f t="shared" si="14"/>
        <v>6477400</v>
      </c>
      <c r="I103" s="23">
        <f t="shared" si="15"/>
        <v>7125140</v>
      </c>
      <c r="J103" s="24">
        <f t="shared" si="16"/>
        <v>15000</v>
      </c>
      <c r="K103" s="25">
        <f t="shared" si="17"/>
        <v>1230240</v>
      </c>
    </row>
    <row r="104" spans="1:11" x14ac:dyDescent="0.25">
      <c r="A104" s="19">
        <v>102</v>
      </c>
      <c r="B104" s="20">
        <v>1106</v>
      </c>
      <c r="C104" s="20">
        <v>11</v>
      </c>
      <c r="D104" s="20" t="s">
        <v>13</v>
      </c>
      <c r="E104" s="20">
        <v>466</v>
      </c>
      <c r="F104" s="20">
        <f t="shared" si="11"/>
        <v>512.6</v>
      </c>
      <c r="G104" s="21">
        <f t="shared" si="21"/>
        <v>13900</v>
      </c>
      <c r="H104" s="22">
        <f t="shared" si="14"/>
        <v>6477400</v>
      </c>
      <c r="I104" s="23">
        <f t="shared" si="15"/>
        <v>7125140</v>
      </c>
      <c r="J104" s="24">
        <f t="shared" si="16"/>
        <v>15000</v>
      </c>
      <c r="K104" s="25">
        <f t="shared" si="17"/>
        <v>1230240</v>
      </c>
    </row>
    <row r="105" spans="1:11" x14ac:dyDescent="0.25">
      <c r="A105" s="19">
        <v>103</v>
      </c>
      <c r="B105" s="20">
        <v>1107</v>
      </c>
      <c r="C105" s="20">
        <v>11</v>
      </c>
      <c r="D105" s="20" t="s">
        <v>12</v>
      </c>
      <c r="E105" s="20">
        <v>569</v>
      </c>
      <c r="F105" s="20">
        <f t="shared" si="11"/>
        <v>625.90000000000009</v>
      </c>
      <c r="G105" s="21">
        <f t="shared" si="21"/>
        <v>13900</v>
      </c>
      <c r="H105" s="22">
        <f t="shared" si="14"/>
        <v>7909100</v>
      </c>
      <c r="I105" s="23">
        <f t="shared" si="15"/>
        <v>8700010</v>
      </c>
      <c r="J105" s="24">
        <f t="shared" si="16"/>
        <v>18000</v>
      </c>
      <c r="K105" s="25">
        <f t="shared" si="17"/>
        <v>1502160.0000000002</v>
      </c>
    </row>
    <row r="106" spans="1:11" x14ac:dyDescent="0.25">
      <c r="A106" s="19">
        <v>104</v>
      </c>
      <c r="B106" s="20">
        <v>1108</v>
      </c>
      <c r="C106" s="20">
        <v>11</v>
      </c>
      <c r="D106" s="20" t="s">
        <v>13</v>
      </c>
      <c r="E106" s="20">
        <v>373</v>
      </c>
      <c r="F106" s="20">
        <f t="shared" si="11"/>
        <v>410.3</v>
      </c>
      <c r="G106" s="21">
        <f t="shared" si="21"/>
        <v>13900</v>
      </c>
      <c r="H106" s="22">
        <f t="shared" si="14"/>
        <v>5184700</v>
      </c>
      <c r="I106" s="23">
        <f t="shared" si="15"/>
        <v>5703170</v>
      </c>
      <c r="J106" s="24">
        <f t="shared" si="16"/>
        <v>12000</v>
      </c>
      <c r="K106" s="25">
        <f t="shared" si="17"/>
        <v>984720</v>
      </c>
    </row>
    <row r="107" spans="1:11" x14ac:dyDescent="0.25">
      <c r="A107" s="19">
        <v>105</v>
      </c>
      <c r="B107" s="20">
        <v>1109</v>
      </c>
      <c r="C107" s="20">
        <v>11</v>
      </c>
      <c r="D107" s="20" t="s">
        <v>12</v>
      </c>
      <c r="E107" s="20">
        <v>484</v>
      </c>
      <c r="F107" s="20">
        <f t="shared" si="11"/>
        <v>532.40000000000009</v>
      </c>
      <c r="G107" s="21">
        <f t="shared" si="21"/>
        <v>13900</v>
      </c>
      <c r="H107" s="22">
        <f t="shared" si="14"/>
        <v>6727600</v>
      </c>
      <c r="I107" s="23">
        <f t="shared" si="15"/>
        <v>7400360</v>
      </c>
      <c r="J107" s="24">
        <f t="shared" si="16"/>
        <v>15500</v>
      </c>
      <c r="K107" s="25">
        <f t="shared" si="17"/>
        <v>1277760.0000000002</v>
      </c>
    </row>
    <row r="108" spans="1:11" x14ac:dyDescent="0.25">
      <c r="A108" s="19">
        <v>106</v>
      </c>
      <c r="B108" s="20">
        <v>1110</v>
      </c>
      <c r="C108" s="20">
        <v>11</v>
      </c>
      <c r="D108" s="20" t="s">
        <v>13</v>
      </c>
      <c r="E108" s="20">
        <v>379</v>
      </c>
      <c r="F108" s="20">
        <f t="shared" si="11"/>
        <v>416.90000000000003</v>
      </c>
      <c r="G108" s="21">
        <f t="shared" si="21"/>
        <v>13900</v>
      </c>
      <c r="H108" s="22">
        <f t="shared" si="14"/>
        <v>5268100</v>
      </c>
      <c r="I108" s="23">
        <f t="shared" si="15"/>
        <v>5794910</v>
      </c>
      <c r="J108" s="24">
        <f t="shared" si="16"/>
        <v>12000</v>
      </c>
      <c r="K108" s="25">
        <f t="shared" si="17"/>
        <v>1000560.0000000001</v>
      </c>
    </row>
    <row r="109" spans="1:11" x14ac:dyDescent="0.25">
      <c r="A109" s="19">
        <v>107</v>
      </c>
      <c r="B109" s="20">
        <v>1201</v>
      </c>
      <c r="C109" s="20">
        <v>12</v>
      </c>
      <c r="D109" s="20" t="s">
        <v>13</v>
      </c>
      <c r="E109" s="20">
        <v>379</v>
      </c>
      <c r="F109" s="20">
        <f t="shared" si="11"/>
        <v>416.90000000000003</v>
      </c>
      <c r="G109" s="21">
        <f>G108+40</f>
        <v>13940</v>
      </c>
      <c r="H109" s="22">
        <f t="shared" si="14"/>
        <v>5283260</v>
      </c>
      <c r="I109" s="23">
        <f t="shared" si="15"/>
        <v>5811586</v>
      </c>
      <c r="J109" s="24">
        <f t="shared" si="16"/>
        <v>12000</v>
      </c>
      <c r="K109" s="25">
        <f t="shared" si="17"/>
        <v>1000560.0000000001</v>
      </c>
    </row>
    <row r="110" spans="1:11" x14ac:dyDescent="0.25">
      <c r="A110" s="19">
        <v>108</v>
      </c>
      <c r="B110" s="20">
        <v>1210</v>
      </c>
      <c r="C110" s="20">
        <v>12</v>
      </c>
      <c r="D110" s="20" t="s">
        <v>13</v>
      </c>
      <c r="E110" s="20">
        <v>379</v>
      </c>
      <c r="F110" s="20">
        <f t="shared" ref="F110:F142" si="22">E110*1.1</f>
        <v>416.90000000000003</v>
      </c>
      <c r="G110" s="21">
        <f>G109</f>
        <v>13940</v>
      </c>
      <c r="H110" s="22">
        <f t="shared" si="14"/>
        <v>5283260</v>
      </c>
      <c r="I110" s="23">
        <f t="shared" si="15"/>
        <v>5811586</v>
      </c>
      <c r="J110" s="24">
        <f t="shared" si="16"/>
        <v>12000</v>
      </c>
      <c r="K110" s="25">
        <f t="shared" si="17"/>
        <v>1000560.0000000001</v>
      </c>
    </row>
    <row r="111" spans="1:11" s="8" customFormat="1" x14ac:dyDescent="0.25">
      <c r="A111" s="63" t="s">
        <v>3</v>
      </c>
      <c r="B111" s="64"/>
      <c r="C111" s="64"/>
      <c r="D111" s="65"/>
      <c r="E111" s="59">
        <f t="shared" ref="E111:F111" si="23">SUM(E3:E110)</f>
        <v>51496</v>
      </c>
      <c r="F111" s="26">
        <f t="shared" si="23"/>
        <v>56645.600000000079</v>
      </c>
      <c r="G111" s="34"/>
      <c r="H111" s="27">
        <f t="shared" ref="H111:K111" si="24">SUM(H3:H110)</f>
        <v>705944480</v>
      </c>
      <c r="I111" s="28">
        <f t="shared" si="24"/>
        <v>776538928</v>
      </c>
      <c r="J111" s="29"/>
      <c r="K111" s="30">
        <f t="shared" si="24"/>
        <v>135949440</v>
      </c>
    </row>
    <row r="112" spans="1:11" x14ac:dyDescent="0.25">
      <c r="A112" s="19"/>
      <c r="B112" s="20"/>
      <c r="C112" s="20"/>
      <c r="D112" s="20"/>
      <c r="E112" s="32"/>
      <c r="F112" s="20"/>
      <c r="G112" s="21"/>
      <c r="H112" s="22"/>
      <c r="I112" s="23"/>
      <c r="J112" s="24"/>
      <c r="K112" s="25"/>
    </row>
    <row r="113" spans="1:11" x14ac:dyDescent="0.25">
      <c r="A113" s="63" t="s">
        <v>36</v>
      </c>
      <c r="B113" s="64"/>
      <c r="C113" s="64"/>
      <c r="D113" s="64"/>
      <c r="E113" s="64"/>
      <c r="F113" s="64"/>
      <c r="G113" s="64"/>
      <c r="H113" s="64"/>
      <c r="I113" s="64"/>
      <c r="J113" s="64"/>
      <c r="K113" s="65"/>
    </row>
    <row r="114" spans="1:11" ht="52.5" customHeight="1" x14ac:dyDescent="0.25">
      <c r="A114" s="13" t="s">
        <v>1</v>
      </c>
      <c r="B114" s="14" t="s">
        <v>0</v>
      </c>
      <c r="C114" s="14" t="s">
        <v>2</v>
      </c>
      <c r="D114" s="14" t="s">
        <v>11</v>
      </c>
      <c r="E114" s="14" t="s">
        <v>37</v>
      </c>
      <c r="F114" s="15" t="s">
        <v>14</v>
      </c>
      <c r="G114" s="16" t="s">
        <v>26</v>
      </c>
      <c r="H114" s="14" t="s">
        <v>27</v>
      </c>
      <c r="I114" s="17" t="s">
        <v>28</v>
      </c>
      <c r="J114" s="18" t="s">
        <v>29</v>
      </c>
      <c r="K114" s="18" t="s">
        <v>30</v>
      </c>
    </row>
    <row r="115" spans="1:11" x14ac:dyDescent="0.25">
      <c r="A115" s="19">
        <v>109</v>
      </c>
      <c r="B115" s="20">
        <v>1202</v>
      </c>
      <c r="C115" s="20">
        <v>12</v>
      </c>
      <c r="D115" s="20" t="s">
        <v>12</v>
      </c>
      <c r="E115" s="20">
        <v>484</v>
      </c>
      <c r="F115" s="20">
        <f>E115*1.1</f>
        <v>532.40000000000009</v>
      </c>
      <c r="G115" s="21">
        <f>G110</f>
        <v>13940</v>
      </c>
      <c r="H115" s="22">
        <f t="shared" ref="H115" si="25">E115*G115</f>
        <v>6746960</v>
      </c>
      <c r="I115" s="23">
        <f t="shared" ref="I115" si="26">ROUND(H115*1.1,0)</f>
        <v>7421656</v>
      </c>
      <c r="J115" s="24">
        <f t="shared" ref="J115" si="27">MROUND((I115*0.025/12),500)</f>
        <v>15500</v>
      </c>
      <c r="K115" s="25">
        <f t="shared" ref="K115" si="28">F115*2400</f>
        <v>1277760.0000000002</v>
      </c>
    </row>
    <row r="116" spans="1:11" x14ac:dyDescent="0.25">
      <c r="A116" s="19">
        <v>110</v>
      </c>
      <c r="B116" s="20">
        <v>1203</v>
      </c>
      <c r="C116" s="20">
        <v>12</v>
      </c>
      <c r="D116" s="20" t="s">
        <v>13</v>
      </c>
      <c r="E116" s="20">
        <v>373</v>
      </c>
      <c r="F116" s="20">
        <f t="shared" ref="F116:F142" si="29">E116*1.1</f>
        <v>410.3</v>
      </c>
      <c r="G116" s="21">
        <f>G115</f>
        <v>13940</v>
      </c>
      <c r="H116" s="22">
        <f t="shared" ref="H116:H142" si="30">E116*G116</f>
        <v>5199620</v>
      </c>
      <c r="I116" s="23">
        <f t="shared" ref="I116:I142" si="31">ROUND(H116*1.1,0)</f>
        <v>5719582</v>
      </c>
      <c r="J116" s="24">
        <f t="shared" ref="J116:J142" si="32">MROUND((I116*0.025/12),500)</f>
        <v>12000</v>
      </c>
      <c r="K116" s="25">
        <f t="shared" ref="K116:K142" si="33">F116*2400</f>
        <v>984720</v>
      </c>
    </row>
    <row r="117" spans="1:11" x14ac:dyDescent="0.25">
      <c r="A117" s="19">
        <v>111</v>
      </c>
      <c r="B117" s="20">
        <v>1204</v>
      </c>
      <c r="C117" s="20">
        <v>12</v>
      </c>
      <c r="D117" s="20" t="s">
        <v>12</v>
      </c>
      <c r="E117" s="20">
        <v>569</v>
      </c>
      <c r="F117" s="20">
        <f t="shared" si="29"/>
        <v>625.90000000000009</v>
      </c>
      <c r="G117" s="21">
        <f>G116</f>
        <v>13940</v>
      </c>
      <c r="H117" s="22">
        <f t="shared" si="30"/>
        <v>7931860</v>
      </c>
      <c r="I117" s="23">
        <f t="shared" si="31"/>
        <v>8725046</v>
      </c>
      <c r="J117" s="24">
        <f t="shared" si="32"/>
        <v>18000</v>
      </c>
      <c r="K117" s="25">
        <f t="shared" si="33"/>
        <v>1502160.0000000002</v>
      </c>
    </row>
    <row r="118" spans="1:11" x14ac:dyDescent="0.25">
      <c r="A118" s="19">
        <v>112</v>
      </c>
      <c r="B118" s="20">
        <v>1205</v>
      </c>
      <c r="C118" s="20">
        <v>12</v>
      </c>
      <c r="D118" s="20" t="s">
        <v>12</v>
      </c>
      <c r="E118" s="20">
        <v>605</v>
      </c>
      <c r="F118" s="20">
        <f t="shared" si="29"/>
        <v>665.5</v>
      </c>
      <c r="G118" s="21">
        <f>G117</f>
        <v>13940</v>
      </c>
      <c r="H118" s="22">
        <f t="shared" si="30"/>
        <v>8433700</v>
      </c>
      <c r="I118" s="23">
        <f t="shared" si="31"/>
        <v>9277070</v>
      </c>
      <c r="J118" s="24">
        <f t="shared" si="32"/>
        <v>19500</v>
      </c>
      <c r="K118" s="25">
        <f t="shared" si="33"/>
        <v>1597200</v>
      </c>
    </row>
    <row r="119" spans="1:11" x14ac:dyDescent="0.25">
      <c r="A119" s="19">
        <v>113</v>
      </c>
      <c r="B119" s="20">
        <v>1206</v>
      </c>
      <c r="C119" s="20">
        <v>12</v>
      </c>
      <c r="D119" s="20" t="s">
        <v>12</v>
      </c>
      <c r="E119" s="20">
        <v>605</v>
      </c>
      <c r="F119" s="20">
        <f t="shared" si="29"/>
        <v>665.5</v>
      </c>
      <c r="G119" s="21">
        <f>G118</f>
        <v>13940</v>
      </c>
      <c r="H119" s="22">
        <f t="shared" si="30"/>
        <v>8433700</v>
      </c>
      <c r="I119" s="23">
        <f t="shared" si="31"/>
        <v>9277070</v>
      </c>
      <c r="J119" s="24">
        <f t="shared" si="32"/>
        <v>19500</v>
      </c>
      <c r="K119" s="25">
        <f t="shared" si="33"/>
        <v>1597200</v>
      </c>
    </row>
    <row r="120" spans="1:11" x14ac:dyDescent="0.25">
      <c r="A120" s="19">
        <v>114</v>
      </c>
      <c r="B120" s="20">
        <v>1207</v>
      </c>
      <c r="C120" s="20">
        <v>12</v>
      </c>
      <c r="D120" s="20" t="s">
        <v>12</v>
      </c>
      <c r="E120" s="20">
        <v>569</v>
      </c>
      <c r="F120" s="20">
        <f t="shared" si="29"/>
        <v>625.90000000000009</v>
      </c>
      <c r="G120" s="21">
        <f>G119</f>
        <v>13940</v>
      </c>
      <c r="H120" s="22">
        <f t="shared" si="30"/>
        <v>7931860</v>
      </c>
      <c r="I120" s="23">
        <f t="shared" si="31"/>
        <v>8725046</v>
      </c>
      <c r="J120" s="24">
        <f t="shared" si="32"/>
        <v>18000</v>
      </c>
      <c r="K120" s="25">
        <f t="shared" si="33"/>
        <v>1502160.0000000002</v>
      </c>
    </row>
    <row r="121" spans="1:11" x14ac:dyDescent="0.25">
      <c r="A121" s="19">
        <v>115</v>
      </c>
      <c r="B121" s="20">
        <v>1208</v>
      </c>
      <c r="C121" s="20">
        <v>12</v>
      </c>
      <c r="D121" s="20" t="s">
        <v>13</v>
      </c>
      <c r="E121" s="20">
        <v>373</v>
      </c>
      <c r="F121" s="20">
        <f t="shared" si="29"/>
        <v>410.3</v>
      </c>
      <c r="G121" s="21">
        <f>G120</f>
        <v>13940</v>
      </c>
      <c r="H121" s="22">
        <f t="shared" si="30"/>
        <v>5199620</v>
      </c>
      <c r="I121" s="23">
        <f t="shared" si="31"/>
        <v>5719582</v>
      </c>
      <c r="J121" s="24">
        <f t="shared" si="32"/>
        <v>12000</v>
      </c>
      <c r="K121" s="25">
        <f t="shared" si="33"/>
        <v>984720</v>
      </c>
    </row>
    <row r="122" spans="1:11" x14ac:dyDescent="0.25">
      <c r="A122" s="19">
        <v>116</v>
      </c>
      <c r="B122" s="20">
        <v>1209</v>
      </c>
      <c r="C122" s="20">
        <v>12</v>
      </c>
      <c r="D122" s="20" t="s">
        <v>12</v>
      </c>
      <c r="E122" s="20">
        <v>484</v>
      </c>
      <c r="F122" s="20">
        <f t="shared" si="29"/>
        <v>532.40000000000009</v>
      </c>
      <c r="G122" s="21">
        <f>G121</f>
        <v>13940</v>
      </c>
      <c r="H122" s="22">
        <f t="shared" si="30"/>
        <v>6746960</v>
      </c>
      <c r="I122" s="23">
        <f t="shared" si="31"/>
        <v>7421656</v>
      </c>
      <c r="J122" s="24">
        <f t="shared" si="32"/>
        <v>15500</v>
      </c>
      <c r="K122" s="25">
        <f t="shared" si="33"/>
        <v>1277760.0000000002</v>
      </c>
    </row>
    <row r="123" spans="1:11" x14ac:dyDescent="0.25">
      <c r="A123" s="19">
        <v>117</v>
      </c>
      <c r="B123" s="20">
        <v>1301</v>
      </c>
      <c r="C123" s="20">
        <v>13</v>
      </c>
      <c r="D123" s="20" t="s">
        <v>13</v>
      </c>
      <c r="E123" s="32">
        <v>379</v>
      </c>
      <c r="F123" s="20">
        <f t="shared" si="29"/>
        <v>416.90000000000003</v>
      </c>
      <c r="G123" s="21">
        <f>G122+40</f>
        <v>13980</v>
      </c>
      <c r="H123" s="22">
        <f t="shared" si="30"/>
        <v>5298420</v>
      </c>
      <c r="I123" s="23">
        <f t="shared" si="31"/>
        <v>5828262</v>
      </c>
      <c r="J123" s="24">
        <f t="shared" si="32"/>
        <v>12000</v>
      </c>
      <c r="K123" s="25">
        <f t="shared" si="33"/>
        <v>1000560.0000000001</v>
      </c>
    </row>
    <row r="124" spans="1:11" x14ac:dyDescent="0.25">
      <c r="A124" s="19">
        <v>118</v>
      </c>
      <c r="B124" s="20">
        <v>1302</v>
      </c>
      <c r="C124" s="20">
        <v>13</v>
      </c>
      <c r="D124" s="31" t="s">
        <v>12</v>
      </c>
      <c r="E124" s="33">
        <v>484</v>
      </c>
      <c r="F124" s="20">
        <f t="shared" si="29"/>
        <v>532.40000000000009</v>
      </c>
      <c r="G124" s="21">
        <f>G123</f>
        <v>13980</v>
      </c>
      <c r="H124" s="22">
        <f t="shared" si="30"/>
        <v>6766320</v>
      </c>
      <c r="I124" s="23">
        <f t="shared" si="31"/>
        <v>7442952</v>
      </c>
      <c r="J124" s="24">
        <f t="shared" si="32"/>
        <v>15500</v>
      </c>
      <c r="K124" s="25">
        <f t="shared" si="33"/>
        <v>1277760.0000000002</v>
      </c>
    </row>
    <row r="125" spans="1:11" x14ac:dyDescent="0.25">
      <c r="A125" s="19">
        <v>119</v>
      </c>
      <c r="B125" s="20">
        <v>1303</v>
      </c>
      <c r="C125" s="20">
        <v>13</v>
      </c>
      <c r="D125" s="31" t="s">
        <v>13</v>
      </c>
      <c r="E125" s="33">
        <v>373</v>
      </c>
      <c r="F125" s="20">
        <f t="shared" si="29"/>
        <v>410.3</v>
      </c>
      <c r="G125" s="21">
        <f>G124</f>
        <v>13980</v>
      </c>
      <c r="H125" s="22">
        <f t="shared" si="30"/>
        <v>5214540</v>
      </c>
      <c r="I125" s="23">
        <f t="shared" si="31"/>
        <v>5735994</v>
      </c>
      <c r="J125" s="24">
        <f t="shared" si="32"/>
        <v>12000</v>
      </c>
      <c r="K125" s="25">
        <f t="shared" si="33"/>
        <v>984720</v>
      </c>
    </row>
    <row r="126" spans="1:11" x14ac:dyDescent="0.25">
      <c r="A126" s="19">
        <v>120</v>
      </c>
      <c r="B126" s="20">
        <v>1304</v>
      </c>
      <c r="C126" s="20">
        <v>13</v>
      </c>
      <c r="D126" s="31" t="s">
        <v>12</v>
      </c>
      <c r="E126" s="33">
        <v>569</v>
      </c>
      <c r="F126" s="20">
        <f t="shared" si="29"/>
        <v>625.90000000000009</v>
      </c>
      <c r="G126" s="21">
        <f>G125</f>
        <v>13980</v>
      </c>
      <c r="H126" s="22">
        <f t="shared" si="30"/>
        <v>7954620</v>
      </c>
      <c r="I126" s="23">
        <f t="shared" si="31"/>
        <v>8750082</v>
      </c>
      <c r="J126" s="24">
        <f t="shared" si="32"/>
        <v>18000</v>
      </c>
      <c r="K126" s="25">
        <f t="shared" si="33"/>
        <v>1502160.0000000002</v>
      </c>
    </row>
    <row r="127" spans="1:11" x14ac:dyDescent="0.25">
      <c r="A127" s="19">
        <v>121</v>
      </c>
      <c r="B127" s="20">
        <v>1305</v>
      </c>
      <c r="C127" s="20">
        <v>13</v>
      </c>
      <c r="D127" s="20" t="s">
        <v>13</v>
      </c>
      <c r="E127" s="20">
        <v>466</v>
      </c>
      <c r="F127" s="20">
        <f t="shared" si="29"/>
        <v>512.6</v>
      </c>
      <c r="G127" s="21">
        <f>G126</f>
        <v>13980</v>
      </c>
      <c r="H127" s="22">
        <f t="shared" si="30"/>
        <v>6514680</v>
      </c>
      <c r="I127" s="23">
        <f t="shared" si="31"/>
        <v>7166148</v>
      </c>
      <c r="J127" s="24">
        <f t="shared" si="32"/>
        <v>15000</v>
      </c>
      <c r="K127" s="25">
        <f t="shared" si="33"/>
        <v>1230240</v>
      </c>
    </row>
    <row r="128" spans="1:11" x14ac:dyDescent="0.25">
      <c r="A128" s="19">
        <v>122</v>
      </c>
      <c r="B128" s="20">
        <v>1306</v>
      </c>
      <c r="C128" s="20">
        <v>13</v>
      </c>
      <c r="D128" s="20" t="s">
        <v>13</v>
      </c>
      <c r="E128" s="20">
        <v>466</v>
      </c>
      <c r="F128" s="20">
        <f t="shared" si="29"/>
        <v>512.6</v>
      </c>
      <c r="G128" s="21">
        <f>G127</f>
        <v>13980</v>
      </c>
      <c r="H128" s="22">
        <f t="shared" si="30"/>
        <v>6514680</v>
      </c>
      <c r="I128" s="23">
        <f t="shared" si="31"/>
        <v>7166148</v>
      </c>
      <c r="J128" s="24">
        <f t="shared" si="32"/>
        <v>15000</v>
      </c>
      <c r="K128" s="25">
        <f t="shared" si="33"/>
        <v>1230240</v>
      </c>
    </row>
    <row r="129" spans="1:11" x14ac:dyDescent="0.25">
      <c r="A129" s="19">
        <v>123</v>
      </c>
      <c r="B129" s="20">
        <v>1307</v>
      </c>
      <c r="C129" s="20">
        <v>13</v>
      </c>
      <c r="D129" s="31" t="s">
        <v>12</v>
      </c>
      <c r="E129" s="33">
        <v>569</v>
      </c>
      <c r="F129" s="20">
        <f t="shared" si="29"/>
        <v>625.90000000000009</v>
      </c>
      <c r="G129" s="21">
        <f>G128</f>
        <v>13980</v>
      </c>
      <c r="H129" s="22">
        <f t="shared" si="30"/>
        <v>7954620</v>
      </c>
      <c r="I129" s="23">
        <f t="shared" si="31"/>
        <v>8750082</v>
      </c>
      <c r="J129" s="24">
        <f t="shared" si="32"/>
        <v>18000</v>
      </c>
      <c r="K129" s="25">
        <f t="shared" si="33"/>
        <v>1502160.0000000002</v>
      </c>
    </row>
    <row r="130" spans="1:11" x14ac:dyDescent="0.25">
      <c r="A130" s="19">
        <v>124</v>
      </c>
      <c r="B130" s="20">
        <v>1308</v>
      </c>
      <c r="C130" s="20">
        <v>13</v>
      </c>
      <c r="D130" s="31" t="s">
        <v>13</v>
      </c>
      <c r="E130" s="33">
        <v>373</v>
      </c>
      <c r="F130" s="20">
        <f t="shared" si="29"/>
        <v>410.3</v>
      </c>
      <c r="G130" s="21">
        <f>G129</f>
        <v>13980</v>
      </c>
      <c r="H130" s="22">
        <f t="shared" si="30"/>
        <v>5214540</v>
      </c>
      <c r="I130" s="23">
        <f t="shared" si="31"/>
        <v>5735994</v>
      </c>
      <c r="J130" s="24">
        <f t="shared" si="32"/>
        <v>12000</v>
      </c>
      <c r="K130" s="25">
        <f t="shared" si="33"/>
        <v>984720</v>
      </c>
    </row>
    <row r="131" spans="1:11" x14ac:dyDescent="0.25">
      <c r="A131" s="19">
        <v>125</v>
      </c>
      <c r="B131" s="20">
        <v>1309</v>
      </c>
      <c r="C131" s="20">
        <v>13</v>
      </c>
      <c r="D131" s="31" t="s">
        <v>12</v>
      </c>
      <c r="E131" s="33">
        <v>484</v>
      </c>
      <c r="F131" s="20">
        <f t="shared" si="29"/>
        <v>532.40000000000009</v>
      </c>
      <c r="G131" s="21">
        <f>G130</f>
        <v>13980</v>
      </c>
      <c r="H131" s="22">
        <f t="shared" si="30"/>
        <v>6766320</v>
      </c>
      <c r="I131" s="23">
        <f t="shared" si="31"/>
        <v>7442952</v>
      </c>
      <c r="J131" s="24">
        <f t="shared" si="32"/>
        <v>15500</v>
      </c>
      <c r="K131" s="25">
        <f t="shared" si="33"/>
        <v>1277760.0000000002</v>
      </c>
    </row>
    <row r="132" spans="1:11" x14ac:dyDescent="0.25">
      <c r="A132" s="19">
        <v>126</v>
      </c>
      <c r="B132" s="20">
        <v>1310</v>
      </c>
      <c r="C132" s="20">
        <v>13</v>
      </c>
      <c r="D132" s="31" t="s">
        <v>13</v>
      </c>
      <c r="E132" s="33">
        <v>379</v>
      </c>
      <c r="F132" s="20">
        <f t="shared" si="29"/>
        <v>416.90000000000003</v>
      </c>
      <c r="G132" s="21">
        <f>G131</f>
        <v>13980</v>
      </c>
      <c r="H132" s="22">
        <f t="shared" si="30"/>
        <v>5298420</v>
      </c>
      <c r="I132" s="23">
        <f t="shared" si="31"/>
        <v>5828262</v>
      </c>
      <c r="J132" s="24">
        <f t="shared" si="32"/>
        <v>12000</v>
      </c>
      <c r="K132" s="25">
        <f t="shared" si="33"/>
        <v>1000560.0000000001</v>
      </c>
    </row>
    <row r="133" spans="1:11" x14ac:dyDescent="0.25">
      <c r="A133" s="19">
        <v>127</v>
      </c>
      <c r="B133" s="20">
        <v>1401</v>
      </c>
      <c r="C133" s="20">
        <v>14</v>
      </c>
      <c r="D133" s="20" t="s">
        <v>13</v>
      </c>
      <c r="E133" s="32">
        <v>379</v>
      </c>
      <c r="F133" s="20">
        <f t="shared" si="29"/>
        <v>416.90000000000003</v>
      </c>
      <c r="G133" s="21">
        <f>G132+40</f>
        <v>14020</v>
      </c>
      <c r="H133" s="22">
        <f t="shared" si="30"/>
        <v>5313580</v>
      </c>
      <c r="I133" s="23">
        <f t="shared" si="31"/>
        <v>5844938</v>
      </c>
      <c r="J133" s="24">
        <f t="shared" si="32"/>
        <v>12000</v>
      </c>
      <c r="K133" s="25">
        <f t="shared" si="33"/>
        <v>1000560.0000000001</v>
      </c>
    </row>
    <row r="134" spans="1:11" x14ac:dyDescent="0.25">
      <c r="A134" s="19">
        <v>128</v>
      </c>
      <c r="B134" s="20">
        <v>1402</v>
      </c>
      <c r="C134" s="20">
        <v>14</v>
      </c>
      <c r="D134" s="31" t="s">
        <v>12</v>
      </c>
      <c r="E134" s="33">
        <v>484</v>
      </c>
      <c r="F134" s="20">
        <f t="shared" si="29"/>
        <v>532.40000000000009</v>
      </c>
      <c r="G134" s="21">
        <f t="shared" ref="G134:G142" si="34">G133</f>
        <v>14020</v>
      </c>
      <c r="H134" s="22">
        <f t="shared" si="30"/>
        <v>6785680</v>
      </c>
      <c r="I134" s="23">
        <f t="shared" si="31"/>
        <v>7464248</v>
      </c>
      <c r="J134" s="24">
        <f t="shared" si="32"/>
        <v>15500</v>
      </c>
      <c r="K134" s="25">
        <f t="shared" si="33"/>
        <v>1277760.0000000002</v>
      </c>
    </row>
    <row r="135" spans="1:11" x14ac:dyDescent="0.25">
      <c r="A135" s="19">
        <v>129</v>
      </c>
      <c r="B135" s="20">
        <v>1403</v>
      </c>
      <c r="C135" s="20">
        <v>14</v>
      </c>
      <c r="D135" s="31" t="s">
        <v>13</v>
      </c>
      <c r="E135" s="33">
        <v>373</v>
      </c>
      <c r="F135" s="20">
        <f t="shared" si="29"/>
        <v>410.3</v>
      </c>
      <c r="G135" s="21">
        <f t="shared" si="34"/>
        <v>14020</v>
      </c>
      <c r="H135" s="22">
        <f t="shared" si="30"/>
        <v>5229460</v>
      </c>
      <c r="I135" s="23">
        <f t="shared" si="31"/>
        <v>5752406</v>
      </c>
      <c r="J135" s="24">
        <f t="shared" si="32"/>
        <v>12000</v>
      </c>
      <c r="K135" s="25">
        <f t="shared" si="33"/>
        <v>984720</v>
      </c>
    </row>
    <row r="136" spans="1:11" x14ac:dyDescent="0.25">
      <c r="A136" s="19">
        <v>130</v>
      </c>
      <c r="B136" s="20">
        <v>1404</v>
      </c>
      <c r="C136" s="20">
        <v>14</v>
      </c>
      <c r="D136" s="31" t="s">
        <v>12</v>
      </c>
      <c r="E136" s="33">
        <v>569</v>
      </c>
      <c r="F136" s="20">
        <f t="shared" si="29"/>
        <v>625.90000000000009</v>
      </c>
      <c r="G136" s="21">
        <f t="shared" si="34"/>
        <v>14020</v>
      </c>
      <c r="H136" s="22">
        <f t="shared" si="30"/>
        <v>7977380</v>
      </c>
      <c r="I136" s="23">
        <f t="shared" si="31"/>
        <v>8775118</v>
      </c>
      <c r="J136" s="24">
        <f t="shared" si="32"/>
        <v>18500</v>
      </c>
      <c r="K136" s="25">
        <f t="shared" si="33"/>
        <v>1502160.0000000002</v>
      </c>
    </row>
    <row r="137" spans="1:11" x14ac:dyDescent="0.25">
      <c r="A137" s="19">
        <v>131</v>
      </c>
      <c r="B137" s="20">
        <v>1405</v>
      </c>
      <c r="C137" s="20">
        <v>14</v>
      </c>
      <c r="D137" s="31" t="s">
        <v>12</v>
      </c>
      <c r="E137" s="33">
        <v>605</v>
      </c>
      <c r="F137" s="20">
        <f t="shared" si="29"/>
        <v>665.5</v>
      </c>
      <c r="G137" s="21">
        <f t="shared" si="34"/>
        <v>14020</v>
      </c>
      <c r="H137" s="22">
        <f t="shared" si="30"/>
        <v>8482100</v>
      </c>
      <c r="I137" s="23">
        <f t="shared" si="31"/>
        <v>9330310</v>
      </c>
      <c r="J137" s="24">
        <f t="shared" si="32"/>
        <v>19500</v>
      </c>
      <c r="K137" s="25">
        <f t="shared" si="33"/>
        <v>1597200</v>
      </c>
    </row>
    <row r="138" spans="1:11" x14ac:dyDescent="0.25">
      <c r="A138" s="19">
        <v>132</v>
      </c>
      <c r="B138" s="20">
        <v>1406</v>
      </c>
      <c r="C138" s="20">
        <v>14</v>
      </c>
      <c r="D138" s="31" t="s">
        <v>12</v>
      </c>
      <c r="E138" s="33">
        <v>605</v>
      </c>
      <c r="F138" s="20">
        <f t="shared" si="29"/>
        <v>665.5</v>
      </c>
      <c r="G138" s="21">
        <f t="shared" si="34"/>
        <v>14020</v>
      </c>
      <c r="H138" s="22">
        <f t="shared" si="30"/>
        <v>8482100</v>
      </c>
      <c r="I138" s="23">
        <f t="shared" si="31"/>
        <v>9330310</v>
      </c>
      <c r="J138" s="24">
        <f t="shared" si="32"/>
        <v>19500</v>
      </c>
      <c r="K138" s="25">
        <f t="shared" si="33"/>
        <v>1597200</v>
      </c>
    </row>
    <row r="139" spans="1:11" x14ac:dyDescent="0.25">
      <c r="A139" s="19">
        <v>133</v>
      </c>
      <c r="B139" s="20">
        <v>1407</v>
      </c>
      <c r="C139" s="20">
        <v>14</v>
      </c>
      <c r="D139" s="31" t="s">
        <v>12</v>
      </c>
      <c r="E139" s="33">
        <v>569</v>
      </c>
      <c r="F139" s="20">
        <f t="shared" si="29"/>
        <v>625.90000000000009</v>
      </c>
      <c r="G139" s="21">
        <f t="shared" si="34"/>
        <v>14020</v>
      </c>
      <c r="H139" s="22">
        <f t="shared" si="30"/>
        <v>7977380</v>
      </c>
      <c r="I139" s="23">
        <f t="shared" si="31"/>
        <v>8775118</v>
      </c>
      <c r="J139" s="24">
        <f t="shared" si="32"/>
        <v>18500</v>
      </c>
      <c r="K139" s="25">
        <f t="shared" si="33"/>
        <v>1502160.0000000002</v>
      </c>
    </row>
    <row r="140" spans="1:11" x14ac:dyDescent="0.25">
      <c r="A140" s="19">
        <v>134</v>
      </c>
      <c r="B140" s="20">
        <v>1408</v>
      </c>
      <c r="C140" s="20">
        <v>14</v>
      </c>
      <c r="D140" s="31" t="s">
        <v>13</v>
      </c>
      <c r="E140" s="33">
        <v>373</v>
      </c>
      <c r="F140" s="20">
        <f t="shared" si="29"/>
        <v>410.3</v>
      </c>
      <c r="G140" s="21">
        <f t="shared" si="34"/>
        <v>14020</v>
      </c>
      <c r="H140" s="22">
        <f t="shared" si="30"/>
        <v>5229460</v>
      </c>
      <c r="I140" s="23">
        <f t="shared" si="31"/>
        <v>5752406</v>
      </c>
      <c r="J140" s="24">
        <f t="shared" si="32"/>
        <v>12000</v>
      </c>
      <c r="K140" s="25">
        <f t="shared" si="33"/>
        <v>984720</v>
      </c>
    </row>
    <row r="141" spans="1:11" x14ac:dyDescent="0.25">
      <c r="A141" s="19">
        <v>135</v>
      </c>
      <c r="B141" s="20">
        <v>1409</v>
      </c>
      <c r="C141" s="20">
        <v>14</v>
      </c>
      <c r="D141" s="31" t="s">
        <v>12</v>
      </c>
      <c r="E141" s="33">
        <v>484</v>
      </c>
      <c r="F141" s="20">
        <f t="shared" si="29"/>
        <v>532.40000000000009</v>
      </c>
      <c r="G141" s="21">
        <f t="shared" si="34"/>
        <v>14020</v>
      </c>
      <c r="H141" s="22">
        <f t="shared" si="30"/>
        <v>6785680</v>
      </c>
      <c r="I141" s="23">
        <f t="shared" si="31"/>
        <v>7464248</v>
      </c>
      <c r="J141" s="24">
        <f t="shared" si="32"/>
        <v>15500</v>
      </c>
      <c r="K141" s="25">
        <f t="shared" si="33"/>
        <v>1277760.0000000002</v>
      </c>
    </row>
    <row r="142" spans="1:11" x14ac:dyDescent="0.25">
      <c r="A142" s="19">
        <v>136</v>
      </c>
      <c r="B142" s="20">
        <v>1410</v>
      </c>
      <c r="C142" s="20">
        <v>14</v>
      </c>
      <c r="D142" s="31" t="s">
        <v>13</v>
      </c>
      <c r="E142" s="33">
        <v>379</v>
      </c>
      <c r="F142" s="20">
        <f t="shared" si="29"/>
        <v>416.90000000000003</v>
      </c>
      <c r="G142" s="21">
        <f t="shared" si="34"/>
        <v>14020</v>
      </c>
      <c r="H142" s="22">
        <f t="shared" si="30"/>
        <v>5313580</v>
      </c>
      <c r="I142" s="23">
        <f t="shared" si="31"/>
        <v>5844938</v>
      </c>
      <c r="J142" s="24">
        <f t="shared" si="32"/>
        <v>12000</v>
      </c>
      <c r="K142" s="25">
        <f t="shared" si="33"/>
        <v>1000560.0000000001</v>
      </c>
    </row>
    <row r="143" spans="1:11" x14ac:dyDescent="0.25">
      <c r="A143" s="60" t="s">
        <v>3</v>
      </c>
      <c r="B143" s="60"/>
      <c r="C143" s="60"/>
      <c r="D143" s="60"/>
      <c r="E143" s="35">
        <f t="shared" ref="E143:K143" si="35">SUM(E115:E142)</f>
        <v>13424</v>
      </c>
      <c r="F143" s="26">
        <f t="shared" si="35"/>
        <v>14766.399999999996</v>
      </c>
      <c r="G143" s="26"/>
      <c r="H143" s="28">
        <f t="shared" si="35"/>
        <v>187697840</v>
      </c>
      <c r="I143" s="28">
        <f t="shared" si="35"/>
        <v>206467624</v>
      </c>
      <c r="J143" s="24"/>
      <c r="K143" s="30">
        <f t="shared" si="35"/>
        <v>35439360</v>
      </c>
    </row>
  </sheetData>
  <mergeCells count="4">
    <mergeCell ref="A143:D143"/>
    <mergeCell ref="A1:K1"/>
    <mergeCell ref="A111:D111"/>
    <mergeCell ref="A113:K1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zoomScale="130" zoomScaleNormal="130" workbookViewId="0">
      <selection activeCell="E3" sqref="E3:H3"/>
    </sheetView>
  </sheetViews>
  <sheetFormatPr defaultRowHeight="15" x14ac:dyDescent="0.25"/>
  <cols>
    <col min="2" max="2" width="10.28515625" customWidth="1"/>
    <col min="3" max="3" width="18.5703125" customWidth="1"/>
    <col min="4" max="4" width="10.42578125" customWidth="1"/>
    <col min="5" max="6" width="11.5703125" bestFit="1" customWidth="1"/>
    <col min="7" max="7" width="19.28515625" customWidth="1"/>
    <col min="8" max="8" width="21" customWidth="1"/>
    <col min="9" max="9" width="5.7109375" customWidth="1"/>
    <col min="10" max="10" width="19.28515625" customWidth="1"/>
    <col min="11" max="11" width="16.28515625" bestFit="1" customWidth="1"/>
    <col min="12" max="12" width="15.28515625" bestFit="1" customWidth="1"/>
  </cols>
  <sheetData>
    <row r="1" spans="1:13" x14ac:dyDescent="0.25">
      <c r="A1" s="5" t="s">
        <v>4</v>
      </c>
      <c r="B1" s="5" t="s">
        <v>20</v>
      </c>
      <c r="C1" s="5" t="s">
        <v>10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M1" s="1"/>
    </row>
    <row r="2" spans="1:13" ht="54" customHeight="1" x14ac:dyDescent="0.25">
      <c r="A2" s="66">
        <v>1</v>
      </c>
      <c r="B2" s="39" t="s">
        <v>31</v>
      </c>
      <c r="C2" s="40" t="s">
        <v>38</v>
      </c>
      <c r="D2" s="46">
        <f>48+60</f>
        <v>108</v>
      </c>
      <c r="E2" s="67">
        <v>51496</v>
      </c>
      <c r="F2" s="67">
        <v>56646</v>
      </c>
      <c r="G2" s="68">
        <v>705944480</v>
      </c>
      <c r="H2" s="69">
        <v>776538928</v>
      </c>
      <c r="I2" s="70"/>
      <c r="J2" s="41">
        <v>2400</v>
      </c>
      <c r="K2" s="71">
        <f>F2*J2</f>
        <v>135950400</v>
      </c>
      <c r="L2" s="42"/>
      <c r="M2" s="1"/>
    </row>
    <row r="3" spans="1:13" ht="33" x14ac:dyDescent="0.25">
      <c r="A3" s="72">
        <v>2</v>
      </c>
      <c r="B3" s="43" t="s">
        <v>32</v>
      </c>
      <c r="C3" s="40" t="s">
        <v>39</v>
      </c>
      <c r="D3" s="47">
        <f>12+16</f>
        <v>28</v>
      </c>
      <c r="E3" s="76">
        <v>13424</v>
      </c>
      <c r="F3" s="67">
        <v>14766</v>
      </c>
      <c r="G3" s="68">
        <v>187697840</v>
      </c>
      <c r="H3" s="75">
        <v>206467624</v>
      </c>
      <c r="I3" s="70"/>
      <c r="J3" s="41">
        <v>2400</v>
      </c>
      <c r="K3" s="71">
        <f>F3*J3</f>
        <v>35438400</v>
      </c>
      <c r="L3" s="42"/>
      <c r="M3" s="1"/>
    </row>
    <row r="4" spans="1:13" x14ac:dyDescent="0.25">
      <c r="A4" s="62" t="s">
        <v>3</v>
      </c>
      <c r="B4" s="62"/>
      <c r="C4" s="62"/>
      <c r="D4" s="44">
        <f>SUM(D2:D3)</f>
        <v>136</v>
      </c>
      <c r="E4" s="45">
        <f t="shared" ref="E4:H4" si="0">SUM(E2:E3)</f>
        <v>64920</v>
      </c>
      <c r="F4" s="45">
        <f t="shared" si="0"/>
        <v>71412</v>
      </c>
      <c r="G4" s="73">
        <f t="shared" si="0"/>
        <v>893642320</v>
      </c>
      <c r="H4" s="73">
        <f t="shared" si="0"/>
        <v>983006552</v>
      </c>
      <c r="I4" s="74"/>
      <c r="J4" s="6"/>
      <c r="K4" s="48">
        <f>SUM(K2:K3)</f>
        <v>171388800</v>
      </c>
      <c r="M4" s="1"/>
    </row>
    <row r="5" spans="1:13" x14ac:dyDescent="0.25">
      <c r="F5" s="10"/>
      <c r="M5" s="1"/>
    </row>
    <row r="6" spans="1:13" x14ac:dyDescent="0.25">
      <c r="M6" s="1"/>
    </row>
    <row r="7" spans="1:13" x14ac:dyDescent="0.25">
      <c r="M7" s="1"/>
    </row>
    <row r="8" spans="1:13" x14ac:dyDescent="0.25">
      <c r="M8" s="1"/>
    </row>
    <row r="13" spans="1:13" x14ac:dyDescent="0.25">
      <c r="E13">
        <f>16+44</f>
        <v>60</v>
      </c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H10:Z52"/>
  <sheetViews>
    <sheetView topLeftCell="K25" workbookViewId="0">
      <selection activeCell="Q37" sqref="Q37:Q47"/>
    </sheetView>
  </sheetViews>
  <sheetFormatPr defaultRowHeight="15" x14ac:dyDescent="0.25"/>
  <sheetData>
    <row r="10" spans="8:26" ht="15.75" thickBot="1" x14ac:dyDescent="0.3"/>
    <row r="11" spans="8:26" ht="17.25" thickBot="1" x14ac:dyDescent="0.3">
      <c r="H11" s="4"/>
      <c r="I11" s="4"/>
      <c r="V11" s="4"/>
      <c r="W11" s="4"/>
      <c r="X11" s="4"/>
      <c r="Y11" s="10"/>
      <c r="Z11" s="49">
        <v>10</v>
      </c>
    </row>
    <row r="12" spans="8:26" ht="17.25" thickBot="1" x14ac:dyDescent="0.3">
      <c r="H12" s="4"/>
      <c r="I12" s="4"/>
      <c r="V12" s="4"/>
      <c r="W12" s="4"/>
      <c r="X12" s="4"/>
      <c r="Y12" s="10"/>
      <c r="Z12" s="50">
        <v>6</v>
      </c>
    </row>
    <row r="13" spans="8:26" ht="17.25" thickBot="1" x14ac:dyDescent="0.3">
      <c r="H13" s="4"/>
      <c r="I13" s="4"/>
      <c r="V13" s="4"/>
      <c r="W13" s="4"/>
      <c r="X13" s="4"/>
      <c r="Y13" s="10"/>
      <c r="Z13" s="49">
        <v>6</v>
      </c>
    </row>
    <row r="14" spans="8:26" ht="17.25" thickBot="1" x14ac:dyDescent="0.3">
      <c r="H14" s="4"/>
      <c r="I14" s="4"/>
      <c r="V14" s="4"/>
      <c r="W14" s="4"/>
      <c r="X14" s="4"/>
      <c r="Y14" s="10"/>
      <c r="Z14" s="50">
        <v>10</v>
      </c>
    </row>
    <row r="15" spans="8:26" ht="17.25" thickBot="1" x14ac:dyDescent="0.3">
      <c r="V15" s="4"/>
      <c r="W15" s="4"/>
      <c r="X15" s="4"/>
      <c r="Y15" s="10"/>
      <c r="Z15" s="49">
        <v>10</v>
      </c>
    </row>
    <row r="16" spans="8:26" x14ac:dyDescent="0.25">
      <c r="Z16" s="5">
        <f>SUM(Z11:Z15)</f>
        <v>42</v>
      </c>
    </row>
    <row r="30" spans="8:9" ht="16.5" x14ac:dyDescent="0.25">
      <c r="H30" s="3"/>
      <c r="I30" s="3"/>
    </row>
    <row r="31" spans="8:9" ht="16.5" x14ac:dyDescent="0.25">
      <c r="H31" s="3"/>
      <c r="I31" s="3"/>
    </row>
    <row r="32" spans="8:9" ht="16.5" x14ac:dyDescent="0.25">
      <c r="H32" s="3"/>
      <c r="I32" s="3"/>
    </row>
    <row r="33" spans="8:17" ht="16.5" x14ac:dyDescent="0.25">
      <c r="H33" s="3"/>
      <c r="I33" s="3"/>
    </row>
    <row r="34" spans="8:17" ht="16.5" x14ac:dyDescent="0.25">
      <c r="H34" s="3"/>
      <c r="I34" s="3"/>
    </row>
    <row r="36" spans="8:17" ht="16.5" x14ac:dyDescent="0.25">
      <c r="M36" s="55"/>
      <c r="N36" s="55"/>
      <c r="O36" s="55"/>
      <c r="P36" s="55"/>
      <c r="Q36" s="55"/>
    </row>
    <row r="37" spans="8:17" ht="16.5" x14ac:dyDescent="0.3">
      <c r="M37" s="53">
        <v>1</v>
      </c>
      <c r="N37" s="51" t="s">
        <v>16</v>
      </c>
      <c r="O37" s="51">
        <v>44.92</v>
      </c>
      <c r="P37" s="54">
        <f>O37*10.764</f>
        <v>483.51887999999997</v>
      </c>
      <c r="Q37" s="53">
        <v>7</v>
      </c>
    </row>
    <row r="38" spans="8:17" ht="16.5" x14ac:dyDescent="0.3">
      <c r="M38" s="53">
        <v>2</v>
      </c>
      <c r="N38" s="51" t="s">
        <v>16</v>
      </c>
      <c r="O38" s="51">
        <v>52.8</v>
      </c>
      <c r="P38" s="54">
        <f t="shared" ref="P38:P51" si="0">O38*10.764</f>
        <v>568.33919999999989</v>
      </c>
      <c r="Q38" s="53">
        <v>13</v>
      </c>
    </row>
    <row r="39" spans="8:17" ht="16.5" x14ac:dyDescent="0.3">
      <c r="M39" s="53">
        <v>3</v>
      </c>
      <c r="N39" s="51" t="s">
        <v>16</v>
      </c>
      <c r="O39" s="51">
        <v>52.82</v>
      </c>
      <c r="P39" s="54">
        <f t="shared" si="0"/>
        <v>568.55448000000001</v>
      </c>
      <c r="Q39" s="53">
        <v>5</v>
      </c>
    </row>
    <row r="40" spans="8:17" ht="16.5" x14ac:dyDescent="0.3">
      <c r="M40" s="53">
        <v>4</v>
      </c>
      <c r="N40" s="51" t="s">
        <v>16</v>
      </c>
      <c r="O40" s="51">
        <v>56.24</v>
      </c>
      <c r="P40" s="54">
        <f t="shared" si="0"/>
        <v>605.36735999999996</v>
      </c>
      <c r="Q40" s="53">
        <v>5</v>
      </c>
    </row>
    <row r="41" spans="8:17" ht="16.5" x14ac:dyDescent="0.3">
      <c r="M41" s="53">
        <v>5</v>
      </c>
      <c r="N41" s="51" t="s">
        <v>16</v>
      </c>
      <c r="O41" s="51">
        <v>57.1</v>
      </c>
      <c r="P41" s="54">
        <f t="shared" si="0"/>
        <v>614.62439999999992</v>
      </c>
      <c r="Q41" s="53">
        <v>11</v>
      </c>
    </row>
    <row r="42" spans="8:17" ht="16.5" x14ac:dyDescent="0.3">
      <c r="M42" s="53">
        <v>9</v>
      </c>
      <c r="N42" s="51" t="s">
        <v>16</v>
      </c>
      <c r="O42" s="51">
        <v>44.93</v>
      </c>
      <c r="P42" s="54">
        <f t="shared" si="0"/>
        <v>483.62651999999997</v>
      </c>
      <c r="Q42" s="53">
        <v>12</v>
      </c>
    </row>
    <row r="43" spans="8:17" ht="16.5" x14ac:dyDescent="0.3">
      <c r="M43" s="53">
        <v>10</v>
      </c>
      <c r="N43" s="51" t="s">
        <v>16</v>
      </c>
      <c r="O43" s="51">
        <v>44.95</v>
      </c>
      <c r="P43" s="54">
        <f t="shared" si="0"/>
        <v>483.84179999999998</v>
      </c>
      <c r="Q43" s="53">
        <v>1</v>
      </c>
    </row>
    <row r="44" spans="8:17" ht="16.5" x14ac:dyDescent="0.3">
      <c r="M44" s="53">
        <v>11</v>
      </c>
      <c r="N44" s="51" t="s">
        <v>16</v>
      </c>
      <c r="O44" s="51">
        <v>52.81</v>
      </c>
      <c r="P44" s="54">
        <f t="shared" si="0"/>
        <v>568.44683999999995</v>
      </c>
      <c r="Q44" s="53">
        <v>4</v>
      </c>
    </row>
    <row r="45" spans="8:17" ht="16.5" hidden="1" x14ac:dyDescent="0.3">
      <c r="M45" s="53">
        <v>13</v>
      </c>
      <c r="N45" s="51" t="s">
        <v>15</v>
      </c>
      <c r="O45" s="51">
        <v>43.32</v>
      </c>
      <c r="P45" s="54">
        <f t="shared" si="0"/>
        <v>466.29647999999997</v>
      </c>
      <c r="Q45" s="53">
        <v>2</v>
      </c>
    </row>
    <row r="46" spans="8:17" ht="16.5" hidden="1" x14ac:dyDescent="0.3">
      <c r="M46" s="53">
        <v>14</v>
      </c>
      <c r="N46" s="51" t="s">
        <v>15</v>
      </c>
      <c r="O46" s="51">
        <v>34.619999999999997</v>
      </c>
      <c r="P46" s="54">
        <f t="shared" si="0"/>
        <v>372.64967999999993</v>
      </c>
      <c r="Q46" s="53">
        <v>1</v>
      </c>
    </row>
    <row r="47" spans="8:17" ht="16.5" x14ac:dyDescent="0.3">
      <c r="M47" s="53">
        <v>15</v>
      </c>
      <c r="N47" s="51" t="s">
        <v>16</v>
      </c>
      <c r="O47" s="51">
        <v>56.25</v>
      </c>
      <c r="P47" s="54">
        <f t="shared" si="0"/>
        <v>605.47499999999991</v>
      </c>
      <c r="Q47" s="53">
        <v>2</v>
      </c>
    </row>
    <row r="48" spans="8:17" ht="16.5" hidden="1" x14ac:dyDescent="0.3">
      <c r="M48" s="53">
        <v>16</v>
      </c>
      <c r="N48" s="51" t="s">
        <v>15</v>
      </c>
      <c r="O48" s="51">
        <v>34.630000000000003</v>
      </c>
      <c r="P48" s="54">
        <f t="shared" si="0"/>
        <v>372.75731999999999</v>
      </c>
      <c r="Q48" s="53">
        <v>6</v>
      </c>
    </row>
    <row r="49" spans="13:17" ht="16.5" hidden="1" x14ac:dyDescent="0.3">
      <c r="M49" s="53">
        <v>17</v>
      </c>
      <c r="N49" s="51" t="s">
        <v>15</v>
      </c>
      <c r="O49" s="51">
        <v>34.64</v>
      </c>
      <c r="P49" s="54">
        <f t="shared" si="0"/>
        <v>372.86496</v>
      </c>
      <c r="Q49" s="53">
        <v>15</v>
      </c>
    </row>
    <row r="50" spans="13:17" ht="16.5" hidden="1" x14ac:dyDescent="0.3">
      <c r="M50" s="53">
        <v>18</v>
      </c>
      <c r="N50" s="51" t="s">
        <v>15</v>
      </c>
      <c r="O50" s="51">
        <v>35.22</v>
      </c>
      <c r="P50" s="54">
        <f t="shared" si="0"/>
        <v>379.10807999999997</v>
      </c>
      <c r="Q50" s="53">
        <v>22</v>
      </c>
    </row>
    <row r="51" spans="13:17" ht="16.5" hidden="1" x14ac:dyDescent="0.3">
      <c r="M51" s="53">
        <v>19</v>
      </c>
      <c r="N51" s="51" t="s">
        <v>15</v>
      </c>
      <c r="O51" s="51">
        <v>43.31</v>
      </c>
      <c r="P51" s="54">
        <f t="shared" si="0"/>
        <v>466.18883999999997</v>
      </c>
      <c r="Q51" s="53">
        <v>2</v>
      </c>
    </row>
    <row r="52" spans="13:17" ht="16.5" hidden="1" x14ac:dyDescent="0.3">
      <c r="M52" s="52"/>
      <c r="N52" s="52"/>
      <c r="O52" s="52"/>
      <c r="P52" s="52"/>
      <c r="Q52" s="56">
        <f>SUM(Q37:Q51)</f>
        <v>108</v>
      </c>
    </row>
  </sheetData>
  <autoFilter ref="N37:N52" xr:uid="{00000000-0001-0000-0200-000000000000}">
    <filterColumn colId="0">
      <filters>
        <filter val="2BHK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topLeftCell="A7" zoomScale="115" zoomScaleNormal="115" workbookViewId="0">
      <selection activeCell="H11" sqref="H11"/>
    </sheetView>
  </sheetViews>
  <sheetFormatPr defaultRowHeight="15" x14ac:dyDescent="0.25"/>
  <cols>
    <col min="7" max="7" width="28.42578125" customWidth="1"/>
  </cols>
  <sheetData>
    <row r="1" spans="1:8" x14ac:dyDescent="0.25">
      <c r="A1" s="8" t="s">
        <v>21</v>
      </c>
    </row>
    <row r="2" spans="1:8" x14ac:dyDescent="0.25">
      <c r="A2" t="s">
        <v>22</v>
      </c>
      <c r="B2">
        <v>3</v>
      </c>
      <c r="C2" t="s">
        <v>13</v>
      </c>
      <c r="D2">
        <v>34.619999999999997</v>
      </c>
      <c r="E2" s="10">
        <f>D2*10.764</f>
        <v>372.64967999999993</v>
      </c>
    </row>
    <row r="3" spans="1:8" x14ac:dyDescent="0.25">
      <c r="B3">
        <v>4</v>
      </c>
      <c r="C3" t="s">
        <v>12</v>
      </c>
      <c r="D3">
        <v>52.82</v>
      </c>
      <c r="E3" s="10">
        <f t="shared" ref="E3:E7" si="0">D3*10.764</f>
        <v>568.55448000000001</v>
      </c>
    </row>
    <row r="4" spans="1:8" x14ac:dyDescent="0.25">
      <c r="B4">
        <v>5</v>
      </c>
      <c r="C4" t="s">
        <v>12</v>
      </c>
      <c r="D4">
        <v>56.24</v>
      </c>
      <c r="E4" s="10">
        <f t="shared" si="0"/>
        <v>605.36735999999996</v>
      </c>
    </row>
    <row r="5" spans="1:8" x14ac:dyDescent="0.25">
      <c r="B5">
        <v>6</v>
      </c>
      <c r="C5" t="s">
        <v>12</v>
      </c>
      <c r="D5">
        <v>56.24</v>
      </c>
      <c r="E5" s="10">
        <f t="shared" si="0"/>
        <v>605.36735999999996</v>
      </c>
    </row>
    <row r="6" spans="1:8" x14ac:dyDescent="0.25">
      <c r="B6">
        <v>7</v>
      </c>
      <c r="C6" t="s">
        <v>12</v>
      </c>
      <c r="D6">
        <v>52.82</v>
      </c>
      <c r="E6" s="10">
        <f t="shared" si="0"/>
        <v>568.55448000000001</v>
      </c>
    </row>
    <row r="7" spans="1:8" x14ac:dyDescent="0.25">
      <c r="B7">
        <v>8</v>
      </c>
      <c r="C7" t="s">
        <v>13</v>
      </c>
      <c r="D7">
        <v>34.619999999999997</v>
      </c>
      <c r="E7" s="10">
        <f t="shared" si="0"/>
        <v>372.64967999999993</v>
      </c>
    </row>
    <row r="9" spans="1:8" ht="30" x14ac:dyDescent="0.25">
      <c r="A9" s="57" t="s">
        <v>33</v>
      </c>
      <c r="B9">
        <v>1</v>
      </c>
      <c r="C9" t="s">
        <v>13</v>
      </c>
      <c r="D9">
        <v>35.22</v>
      </c>
      <c r="E9" s="10">
        <f t="shared" ref="E9:E18" si="1">D9*10.764</f>
        <v>379.10807999999997</v>
      </c>
    </row>
    <row r="10" spans="1:8" x14ac:dyDescent="0.25">
      <c r="A10" t="s">
        <v>23</v>
      </c>
      <c r="B10">
        <v>2</v>
      </c>
      <c r="C10" t="s">
        <v>12</v>
      </c>
      <c r="D10">
        <v>44.93</v>
      </c>
      <c r="E10" s="10">
        <f t="shared" si="1"/>
        <v>483.62651999999997</v>
      </c>
      <c r="H10">
        <f>10*8</f>
        <v>80</v>
      </c>
    </row>
    <row r="11" spans="1:8" x14ac:dyDescent="0.25">
      <c r="B11">
        <v>3</v>
      </c>
      <c r="C11" t="s">
        <v>13</v>
      </c>
      <c r="D11">
        <v>34.619999999999997</v>
      </c>
      <c r="E11" s="10">
        <f t="shared" si="1"/>
        <v>372.64967999999993</v>
      </c>
      <c r="G11" s="11"/>
      <c r="H11">
        <v>20</v>
      </c>
    </row>
    <row r="12" spans="1:8" x14ac:dyDescent="0.25">
      <c r="B12">
        <v>4</v>
      </c>
      <c r="C12" t="s">
        <v>12</v>
      </c>
      <c r="D12">
        <v>52.82</v>
      </c>
      <c r="E12" s="10">
        <f t="shared" si="1"/>
        <v>568.55448000000001</v>
      </c>
      <c r="G12" s="11"/>
      <c r="H12">
        <v>2</v>
      </c>
    </row>
    <row r="13" spans="1:8" x14ac:dyDescent="0.25">
      <c r="B13">
        <v>5</v>
      </c>
      <c r="C13" t="s">
        <v>12</v>
      </c>
      <c r="D13">
        <v>56.24</v>
      </c>
      <c r="E13" s="10">
        <f t="shared" si="1"/>
        <v>605.36735999999996</v>
      </c>
      <c r="H13">
        <v>6</v>
      </c>
    </row>
    <row r="14" spans="1:8" x14ac:dyDescent="0.25">
      <c r="B14">
        <v>6</v>
      </c>
      <c r="C14" t="s">
        <v>12</v>
      </c>
      <c r="D14">
        <v>56.24</v>
      </c>
      <c r="E14" s="10">
        <f t="shared" si="1"/>
        <v>605.36735999999996</v>
      </c>
      <c r="H14">
        <f>SUM(H10:H13)</f>
        <v>108</v>
      </c>
    </row>
    <row r="15" spans="1:8" x14ac:dyDescent="0.25">
      <c r="B15">
        <v>7</v>
      </c>
      <c r="C15" t="s">
        <v>12</v>
      </c>
      <c r="D15">
        <v>52.82</v>
      </c>
      <c r="E15" s="10">
        <f t="shared" si="1"/>
        <v>568.55448000000001</v>
      </c>
    </row>
    <row r="16" spans="1:8" x14ac:dyDescent="0.25">
      <c r="B16">
        <v>8</v>
      </c>
      <c r="C16" t="s">
        <v>13</v>
      </c>
      <c r="D16">
        <v>34.619999999999997</v>
      </c>
      <c r="E16" s="10">
        <f t="shared" si="1"/>
        <v>372.64967999999993</v>
      </c>
    </row>
    <row r="17" spans="1:5" x14ac:dyDescent="0.25">
      <c r="B17">
        <v>9</v>
      </c>
      <c r="C17" t="s">
        <v>12</v>
      </c>
      <c r="D17">
        <v>44.93</v>
      </c>
      <c r="E17" s="10">
        <f t="shared" si="1"/>
        <v>483.62651999999997</v>
      </c>
    </row>
    <row r="18" spans="1:5" x14ac:dyDescent="0.25">
      <c r="B18">
        <v>10</v>
      </c>
      <c r="C18" s="9" t="s">
        <v>13</v>
      </c>
      <c r="D18">
        <v>35.22</v>
      </c>
      <c r="E18" s="10">
        <f t="shared" si="1"/>
        <v>379.10807999999997</v>
      </c>
    </row>
    <row r="20" spans="1:5" x14ac:dyDescent="0.25">
      <c r="A20" s="8" t="s">
        <v>34</v>
      </c>
    </row>
    <row r="21" spans="1:5" x14ac:dyDescent="0.25">
      <c r="A21" t="s">
        <v>23</v>
      </c>
      <c r="B21">
        <v>1</v>
      </c>
      <c r="C21" t="s">
        <v>13</v>
      </c>
      <c r="D21">
        <v>35.22</v>
      </c>
      <c r="E21" s="10">
        <f t="shared" ref="E21:E30" si="2">D21*10.764</f>
        <v>379.10807999999997</v>
      </c>
    </row>
    <row r="22" spans="1:5" x14ac:dyDescent="0.25">
      <c r="B22">
        <v>2</v>
      </c>
      <c r="C22" t="s">
        <v>12</v>
      </c>
      <c r="D22">
        <v>44.93</v>
      </c>
      <c r="E22" s="10">
        <f t="shared" si="2"/>
        <v>483.62651999999997</v>
      </c>
    </row>
    <row r="23" spans="1:5" x14ac:dyDescent="0.25">
      <c r="B23">
        <v>3</v>
      </c>
      <c r="C23" t="s">
        <v>13</v>
      </c>
      <c r="D23">
        <v>34.619999999999997</v>
      </c>
      <c r="E23" s="10">
        <f t="shared" si="2"/>
        <v>372.64967999999993</v>
      </c>
    </row>
    <row r="24" spans="1:5" x14ac:dyDescent="0.25">
      <c r="B24">
        <v>4</v>
      </c>
      <c r="C24" t="s">
        <v>12</v>
      </c>
      <c r="D24">
        <v>52.82</v>
      </c>
      <c r="E24" s="10">
        <f t="shared" si="2"/>
        <v>568.55448000000001</v>
      </c>
    </row>
    <row r="25" spans="1:5" x14ac:dyDescent="0.25">
      <c r="B25">
        <v>5</v>
      </c>
      <c r="C25" t="s">
        <v>13</v>
      </c>
      <c r="D25">
        <v>43.31</v>
      </c>
      <c r="E25" s="10">
        <f t="shared" si="2"/>
        <v>466.18883999999997</v>
      </c>
    </row>
    <row r="26" spans="1:5" x14ac:dyDescent="0.25">
      <c r="B26">
        <v>6</v>
      </c>
      <c r="C26" t="s">
        <v>13</v>
      </c>
      <c r="D26">
        <v>43.32</v>
      </c>
      <c r="E26" s="10">
        <f t="shared" si="2"/>
        <v>466.29647999999997</v>
      </c>
    </row>
    <row r="27" spans="1:5" x14ac:dyDescent="0.25">
      <c r="B27">
        <v>7</v>
      </c>
      <c r="C27" t="s">
        <v>12</v>
      </c>
      <c r="D27">
        <v>52.82</v>
      </c>
      <c r="E27" s="10">
        <f t="shared" si="2"/>
        <v>568.55448000000001</v>
      </c>
    </row>
    <row r="28" spans="1:5" x14ac:dyDescent="0.25">
      <c r="A28" s="8"/>
      <c r="B28">
        <v>8</v>
      </c>
      <c r="C28" t="s">
        <v>13</v>
      </c>
      <c r="D28">
        <v>34.619999999999997</v>
      </c>
      <c r="E28" s="10">
        <f t="shared" si="2"/>
        <v>372.64967999999993</v>
      </c>
    </row>
    <row r="29" spans="1:5" x14ac:dyDescent="0.25">
      <c r="B29">
        <v>9</v>
      </c>
      <c r="C29" t="s">
        <v>12</v>
      </c>
      <c r="D29">
        <v>44.93</v>
      </c>
      <c r="E29" s="10">
        <f t="shared" si="2"/>
        <v>483.62651999999997</v>
      </c>
    </row>
    <row r="30" spans="1:5" x14ac:dyDescent="0.25">
      <c r="B30">
        <v>10</v>
      </c>
      <c r="C30" s="9" t="s">
        <v>13</v>
      </c>
      <c r="D30">
        <v>35.22</v>
      </c>
      <c r="E30" s="10">
        <f t="shared" si="2"/>
        <v>379.10807999999997</v>
      </c>
    </row>
    <row r="32" spans="1:5" x14ac:dyDescent="0.25">
      <c r="A32" s="58">
        <v>12</v>
      </c>
    </row>
    <row r="33" spans="1:5" x14ac:dyDescent="0.25">
      <c r="A33" t="s">
        <v>35</v>
      </c>
      <c r="B33">
        <v>1</v>
      </c>
      <c r="C33" t="s">
        <v>13</v>
      </c>
      <c r="D33">
        <v>35.22</v>
      </c>
      <c r="E33" s="10">
        <f>D33*10.764</f>
        <v>379.10807999999997</v>
      </c>
    </row>
    <row r="34" spans="1:5" x14ac:dyDescent="0.25">
      <c r="B34">
        <v>10</v>
      </c>
      <c r="C34" t="s">
        <v>13</v>
      </c>
      <c r="D34">
        <v>35.22</v>
      </c>
      <c r="E34" s="10">
        <f>D34*10.764</f>
        <v>379.10807999999997</v>
      </c>
    </row>
  </sheetData>
  <phoneticPr fontId="1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12"/>
  <sheetViews>
    <sheetView workbookViewId="0">
      <selection activeCell="D26" sqref="D26"/>
    </sheetView>
  </sheetViews>
  <sheetFormatPr defaultRowHeight="15" x14ac:dyDescent="0.25"/>
  <cols>
    <col min="4" max="4" width="14.28515625" bestFit="1" customWidth="1"/>
    <col min="5" max="5" width="12.5703125" bestFit="1" customWidth="1"/>
  </cols>
  <sheetData>
    <row r="2" spans="1:12" x14ac:dyDescent="0.25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 t="s">
        <v>18</v>
      </c>
      <c r="B3" s="1">
        <v>37.14</v>
      </c>
      <c r="C3" s="1">
        <f>B3*10.764</f>
        <v>399.77495999999996</v>
      </c>
      <c r="D3" s="1">
        <v>4495001</v>
      </c>
      <c r="E3" s="2">
        <f>D3/C3</f>
        <v>11243.828277789085</v>
      </c>
      <c r="F3" s="1">
        <v>315000</v>
      </c>
      <c r="G3" s="1">
        <v>30000</v>
      </c>
      <c r="H3" s="1">
        <f>D3+F3+G3</f>
        <v>4840001</v>
      </c>
      <c r="I3" s="1"/>
      <c r="J3" s="1">
        <f>H3/C3</f>
        <v>12106.813793440191</v>
      </c>
      <c r="K3" s="1"/>
      <c r="L3" s="1"/>
    </row>
    <row r="4" spans="1:12" x14ac:dyDescent="0.25">
      <c r="A4" s="1" t="s">
        <v>19</v>
      </c>
      <c r="B4" s="1">
        <v>37.14</v>
      </c>
      <c r="C4" s="1">
        <f>B4*10.764</f>
        <v>399.77495999999996</v>
      </c>
      <c r="D4" s="1">
        <v>5950000</v>
      </c>
      <c r="E4" s="2">
        <f>D4/C4</f>
        <v>14883.373385866889</v>
      </c>
      <c r="F4" s="1">
        <v>416500</v>
      </c>
      <c r="G4" s="1">
        <v>30000</v>
      </c>
      <c r="H4" s="1">
        <f>D4+F4+G4</f>
        <v>6396500</v>
      </c>
      <c r="I4" s="1"/>
      <c r="J4" s="1">
        <f>H4/C4</f>
        <v>16000.251741629841</v>
      </c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10" spans="1:12" x14ac:dyDescent="0.25">
      <c r="D10" s="6"/>
    </row>
    <row r="11" spans="1:12" x14ac:dyDescent="0.25">
      <c r="D11" s="6"/>
    </row>
    <row r="12" spans="1:12" x14ac:dyDescent="0.25">
      <c r="D12" s="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6:J44"/>
  <sheetViews>
    <sheetView topLeftCell="A34" workbookViewId="0">
      <selection activeCell="J37" sqref="J37"/>
    </sheetView>
  </sheetViews>
  <sheetFormatPr defaultRowHeight="15" x14ac:dyDescent="0.25"/>
  <cols>
    <col min="3" max="3" width="12.5703125" bestFit="1" customWidth="1"/>
  </cols>
  <sheetData>
    <row r="36" spans="2:10" x14ac:dyDescent="0.25">
      <c r="B36">
        <v>520</v>
      </c>
      <c r="C36" s="6">
        <v>6800000</v>
      </c>
      <c r="D36">
        <f>C36/B36</f>
        <v>13076.923076923076</v>
      </c>
      <c r="H36">
        <v>666</v>
      </c>
      <c r="I36">
        <v>10000000</v>
      </c>
      <c r="J36">
        <f>I36/H36</f>
        <v>15015.015015015015</v>
      </c>
    </row>
    <row r="37" spans="2:10" x14ac:dyDescent="0.25">
      <c r="B37">
        <v>390</v>
      </c>
      <c r="C37" s="6">
        <v>6000000</v>
      </c>
      <c r="D37">
        <f>C37/B37</f>
        <v>15384.615384615385</v>
      </c>
    </row>
    <row r="38" spans="2:10" x14ac:dyDescent="0.25">
      <c r="B38">
        <v>520</v>
      </c>
      <c r="C38" s="12">
        <v>8000000</v>
      </c>
      <c r="D38">
        <f t="shared" ref="D38:D44" si="0">C38/B38</f>
        <v>15384.615384615385</v>
      </c>
    </row>
    <row r="39" spans="2:10" x14ac:dyDescent="0.25">
      <c r="B39">
        <v>420</v>
      </c>
      <c r="C39" s="12">
        <v>5000000</v>
      </c>
      <c r="D39">
        <f t="shared" si="0"/>
        <v>11904.761904761905</v>
      </c>
    </row>
    <row r="40" spans="2:10" x14ac:dyDescent="0.25">
      <c r="B40">
        <v>390</v>
      </c>
      <c r="C40" s="12">
        <v>5200000</v>
      </c>
      <c r="D40">
        <f t="shared" si="0"/>
        <v>13333.333333333334</v>
      </c>
    </row>
    <row r="41" spans="2:10" x14ac:dyDescent="0.25">
      <c r="D41" t="e">
        <f t="shared" si="0"/>
        <v>#DIV/0!</v>
      </c>
    </row>
    <row r="42" spans="2:10" x14ac:dyDescent="0.25">
      <c r="D42" t="e">
        <f t="shared" si="0"/>
        <v>#DIV/0!</v>
      </c>
    </row>
    <row r="43" spans="2:10" x14ac:dyDescent="0.25">
      <c r="D43" t="e">
        <f t="shared" si="0"/>
        <v>#DIV/0!</v>
      </c>
    </row>
    <row r="44" spans="2:10" x14ac:dyDescent="0.25">
      <c r="D44" t="e">
        <f t="shared" si="0"/>
        <v>#DIV/0!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16" workbookViewId="0">
      <selection activeCell="C11" sqref="C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Tricity Crest</vt:lpstr>
      <vt:lpstr>Total</vt:lpstr>
      <vt:lpstr>RERA</vt:lpstr>
      <vt:lpstr>Typical Floor</vt:lpstr>
      <vt:lpstr>IGR</vt:lpstr>
      <vt:lpstr>Rates</vt:lpstr>
      <vt:lpstr>RR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2024-05-22T05:11:24Z</dcterms:modified>
</cp:coreProperties>
</file>