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Devendra Rajdev Yadav\"/>
    </mc:Choice>
  </mc:AlternateContent>
  <xr:revisionPtr revIDLastSave="0" documentId="13_ncr:1_{FA501209-811B-4CA2-9F62-23DB3BF9F021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1" i="23" l="1"/>
  <c r="C20" i="23"/>
  <c r="Q4" i="4"/>
  <c r="Q3" i="4"/>
  <c r="Q2" i="4"/>
  <c r="G28" i="4" l="1"/>
  <c r="C5" i="25" l="1"/>
  <c r="C4" i="25"/>
  <c r="C3" i="25"/>
  <c r="P2" i="4"/>
  <c r="P3" i="4"/>
  <c r="B3" i="4" s="1"/>
  <c r="C3" i="4" s="1"/>
  <c r="D3" i="4" s="1"/>
  <c r="P4" i="4"/>
  <c r="Q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<sst xmlns="http://schemas.openxmlformats.org/spreadsheetml/2006/main" count="130" uniqueCount="87">
  <si>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</si>
  <si>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</si>
  <si>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</si>
  <si>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</si>
  <si>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</si>
  <si>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</si>
  <si>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</si>
  <si>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</si>
  <si>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</si>
  <si>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</si>
  <si>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</si>
  <si>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</si>
  <si>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</si>
  <si>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</si>
  <si>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</si>
  <si>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</si>
  <si>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</si>
  <si>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</si>
  <si>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</si>
  <si>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</si>
  <si>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</si>
  <si>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</si>
  <si>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</si>
  <si>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</si>
  <si>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</si>
  <si>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</si>
  <si>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</si>
  <si>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</si>
  <si>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</si>
  <si>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</si>
  <si>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</si>
  <si>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</si>
  <si>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</si>
  <si>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</si>
  <si>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</si>
  <si>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</si>
  <si>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</si>
  <si>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</si>
  <si>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</si>
  <si>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</si>
  <si>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</si>
  <si>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</si>
  <si>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</si>
  <si>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</si>
  <si>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</si>
  <si>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</si>
  <si>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</si>
  <si>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</si>
  <si>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</si>
  <si>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</si>
  <si>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</si>
  <si>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</si>
  <si>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</si>
  <si>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</si>
  <si>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</si>
  <si>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</si>
  <si>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</si>
  <si>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</si>
  <si>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</si>
  <si>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</si>
  <si>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</si>
  <si>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</si>
  <si>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</si>
  <si>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</si>
  <si>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</si>
  <si>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</si>
  <si>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</si>
  <si>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</si>
  <si>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</si>
  <si>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</si>
  <si>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</si>
  <si>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</si>
  <si>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</si>
  <si>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</si>
  <si>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</si>
  <si>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</si>
  <si>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</si>
  <si>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</si>
  <si>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</si>
  <si>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</si>
  <si>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</si>
  <si>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</si>
  <si>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</si>
  <si>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</si>
  <si>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09.01.2024</t>
  </si>
  <si>
    <t>IGR-30.01.24</t>
  </si>
  <si>
    <t>IGR-29.12.23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</si>
</sst>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CC82B1-06A2-4D56-863D-6115C2869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04E49-9174-40BB-8222-14406FCEE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69590B-717C-408B-BF64-75119B576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CDE11B-13C2-42FE-9B61-CE12A5E9D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43A32-70A6-4B5F-9520-E8C1AB28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279351.86699999997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308751.86699999997</v>
      </c>
      <c r="D9" s="62" t="s">
        <v>62</v>
      </c>
      <c r="E9" s="63">
        <f>C9/10.764</f>
        <v>28683.748327759196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2011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13</v>
      </c>
      <c r="D13" s="69">
        <f>D12-C13</f>
        <v>87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K19" sqref="K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13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47</v>
      </c>
      <c r="D8" s="26">
        <v>2011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19.5</v>
      </c>
      <c r="D10" s="26"/>
      <c r="F10" s="19"/>
    </row>
    <row r="11" spans="1:6" x14ac:dyDescent="0.25">
      <c r="A11" s="16"/>
      <c r="B11" s="27"/>
      <c r="C11" s="28">
        <f>C10%</f>
        <v>0.19500000000000001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487.5</v>
      </c>
      <c r="D12" s="19"/>
    </row>
    <row r="13" spans="1:6" x14ac:dyDescent="0.25">
      <c r="A13" s="16" t="s">
        <v>22</v>
      </c>
      <c r="B13" s="20"/>
      <c r="C13" s="21">
        <f>C6-C12</f>
        <v>2012.5</v>
      </c>
      <c r="D13" s="19"/>
    </row>
    <row r="14" spans="1:6" x14ac:dyDescent="0.25">
      <c r="A14" s="16" t="s">
        <v>15</v>
      </c>
      <c r="B14" s="20"/>
      <c r="C14" s="21">
        <f>C5</f>
        <v>3500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5512.5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446</v>
      </c>
      <c r="D18" s="19"/>
    </row>
    <row r="19" spans="1:4" x14ac:dyDescent="0.25">
      <c r="A19" s="16" t="s">
        <v>73</v>
      </c>
      <c r="B19" s="6"/>
      <c r="C19" s="32">
        <f>C18*C16</f>
        <v>2458575</v>
      </c>
      <c r="D19" s="33"/>
    </row>
    <row r="20" spans="1:4" x14ac:dyDescent="0.25">
      <c r="A20" s="16" t="s">
        <v>24</v>
      </c>
      <c r="C20" s="34">
        <f>C19*85%</f>
        <v>2089788.75</v>
      </c>
      <c r="D20" s="19"/>
    </row>
    <row r="21" spans="1:4" x14ac:dyDescent="0.25">
      <c r="A21" s="16" t="s">
        <v>25</v>
      </c>
      <c r="C21" s="34">
        <f>C19*70%</f>
        <v>1721002.5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1115000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5122.03125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5" activeCellId="2" sqref="F2:S2 F4:S4 F5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618.92999999999995</v>
      </c>
      <c r="C2" s="4">
        <f t="shared" ref="C2:C16" si="1">B2*1.2</f>
        <v>742.71599999999989</v>
      </c>
      <c r="D2" s="4">
        <f t="shared" ref="D2:D16" si="2">C2*1.2</f>
        <v>891.25919999999985</v>
      </c>
      <c r="E2" s="5">
        <f t="shared" ref="E2:E16" si="3">R2</f>
        <v>3500000</v>
      </c>
      <c r="F2" s="77">
        <f t="shared" ref="F2:F15" si="4">ROUND((E2/B2),0)</f>
        <v>5655</v>
      </c>
      <c r="G2" s="77">
        <f t="shared" ref="G2:G15" si="5">ROUND((E2/C2),0)</f>
        <v>4712</v>
      </c>
      <c r="H2" s="77">
        <f t="shared" ref="H2:H15" si="6">ROUND((E2/D2),0)</f>
        <v>3927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57.5*10.764</f>
        <v>618.92999999999995</v>
      </c>
      <c r="R2" s="78">
        <v>3500000</v>
      </c>
      <c r="S2" s="78" t="s">
        <v>85</v>
      </c>
    </row>
    <row r="3" spans="1:19" x14ac:dyDescent="0.25">
      <c r="A3" s="4">
        <v>2</v>
      </c>
      <c r="B3" s="4">
        <f t="shared" si="0"/>
        <v>618.92999999999995</v>
      </c>
      <c r="C3" s="4">
        <f t="shared" si="1"/>
        <v>742.71599999999989</v>
      </c>
      <c r="D3" s="4">
        <f t="shared" si="2"/>
        <v>891.25919999999985</v>
      </c>
      <c r="E3" s="5">
        <f t="shared" si="3"/>
        <v>3200000</v>
      </c>
      <c r="F3" s="4">
        <f t="shared" si="4"/>
        <v>5170</v>
      </c>
      <c r="G3" s="4">
        <f t="shared" si="5"/>
        <v>4309</v>
      </c>
      <c r="H3" s="4">
        <f t="shared" si="6"/>
        <v>3590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57.5*10.764</f>
        <v>618.92999999999995</v>
      </c>
      <c r="R3" s="2">
        <v>3200000</v>
      </c>
      <c r="S3" s="2" t="s">
        <v>86</v>
      </c>
    </row>
    <row r="4" spans="1:19" x14ac:dyDescent="0.25">
      <c r="A4" s="4">
        <v>3</v>
      </c>
      <c r="B4" s="4">
        <f t="shared" si="0"/>
        <v>618.92999999999995</v>
      </c>
      <c r="C4" s="4">
        <f t="shared" si="1"/>
        <v>742.71599999999989</v>
      </c>
      <c r="D4" s="4">
        <f t="shared" si="2"/>
        <v>891.25919999999985</v>
      </c>
      <c r="E4" s="5">
        <f t="shared" si="3"/>
        <v>3285000</v>
      </c>
      <c r="F4" s="77">
        <f t="shared" si="4"/>
        <v>5308</v>
      </c>
      <c r="G4" s="77">
        <f t="shared" si="5"/>
        <v>4423</v>
      </c>
      <c r="H4" s="77">
        <f t="shared" si="6"/>
        <v>3686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57.5*10.764</f>
        <v>618.92999999999995</v>
      </c>
      <c r="R4" s="78">
        <v>3285000</v>
      </c>
      <c r="S4" s="78" t="s">
        <v>86</v>
      </c>
    </row>
    <row r="5" spans="1:19" x14ac:dyDescent="0.25">
      <c r="A5" s="4">
        <v>4</v>
      </c>
      <c r="B5" s="4">
        <f t="shared" si="0"/>
        <v>520.83333333333337</v>
      </c>
      <c r="C5" s="4">
        <f t="shared" si="1"/>
        <v>625</v>
      </c>
      <c r="D5" s="4">
        <f t="shared" si="2"/>
        <v>750</v>
      </c>
      <c r="E5" s="5">
        <f t="shared" si="3"/>
        <v>2700000</v>
      </c>
      <c r="F5" s="77">
        <f t="shared" si="4"/>
        <v>5184</v>
      </c>
      <c r="G5" s="77">
        <f t="shared" si="5"/>
        <v>4320</v>
      </c>
      <c r="H5" s="77">
        <f t="shared" si="6"/>
        <v>3600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625</v>
      </c>
      <c r="Q5" s="7">
        <f t="shared" ref="Q2:Q10" si="10">P5/1.2</f>
        <v>520.83333333333337</v>
      </c>
      <c r="R5" s="78">
        <v>2700000</v>
      </c>
      <c r="S5" s="2"/>
    </row>
    <row r="6" spans="1:19" x14ac:dyDescent="0.25">
      <c r="A6" s="4">
        <v>5</v>
      </c>
      <c r="B6" s="4">
        <f t="shared" si="0"/>
        <v>530</v>
      </c>
      <c r="C6" s="4">
        <f t="shared" si="1"/>
        <v>636</v>
      </c>
      <c r="D6" s="4">
        <f t="shared" si="2"/>
        <v>763.19999999999993</v>
      </c>
      <c r="E6" s="5">
        <f t="shared" si="3"/>
        <v>3650000</v>
      </c>
      <c r="F6" s="77">
        <f t="shared" si="4"/>
        <v>6887</v>
      </c>
      <c r="G6" s="77">
        <f t="shared" si="5"/>
        <v>5739</v>
      </c>
      <c r="H6" s="77">
        <f t="shared" si="6"/>
        <v>4782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530</v>
      </c>
      <c r="R6" s="78">
        <v>3650000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 t="s">
        <v>84</v>
      </c>
      <c r="F28" s="56" t="s">
        <v>83</v>
      </c>
      <c r="G28" s="56">
        <f>404+42</f>
        <v>446</v>
      </c>
    </row>
    <row r="29" spans="1:19" s="10" customFormat="1" x14ac:dyDescent="0.25">
      <c r="C29" s="71" t="s">
        <v>1</v>
      </c>
      <c r="D29" s="71">
        <v>2400000</v>
      </c>
      <c r="F29" s="56" t="s">
        <v>71</v>
      </c>
      <c r="G29" s="56">
        <v>535</v>
      </c>
      <c r="H29" s="10">
        <f>G29/G28</f>
        <v>1.1995515695067265</v>
      </c>
    </row>
    <row r="30" spans="1:19" s="10" customFormat="1" x14ac:dyDescent="0.25">
      <c r="F30" s="56" t="s">
        <v>72</v>
      </c>
      <c r="G30" s="56"/>
    </row>
    <row r="31" spans="1:19" s="10" customFormat="1" x14ac:dyDescent="0.25">
      <c r="C31" s="74"/>
      <c r="D31" s="74"/>
      <c r="F31" s="74" t="s">
        <v>73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2024-05-15T10:44:22Z</dcterms:modified>
</cp:coreProperties>
</file>