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6D9A4C9-56AD-4406-9BB5-604B01B6AFA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1" i="7" l="1"/>
  <c r="C33" i="1"/>
  <c r="G6" i="1"/>
  <c r="C32" i="1"/>
  <c r="C31" i="1"/>
  <c r="C30" i="1"/>
  <c r="C29" i="1"/>
  <c r="E7" i="1"/>
  <c r="E6" i="1"/>
  <c r="G17" i="1"/>
  <c r="E17" i="1"/>
  <c r="B22" i="1"/>
  <c r="E16" i="1"/>
  <c r="F6" i="1"/>
  <c r="A43" i="1"/>
  <c r="A42" i="1"/>
  <c r="G16" i="1" l="1"/>
  <c r="A41" i="1"/>
  <c r="A40" i="1"/>
  <c r="H38" i="1"/>
  <c r="C42" i="1"/>
  <c r="F39" i="1"/>
  <c r="F43" i="1"/>
  <c r="G43" i="1" s="1"/>
  <c r="C43" i="1"/>
  <c r="F42" i="1"/>
  <c r="C41" i="1"/>
  <c r="C40" i="1"/>
  <c r="F40" i="1"/>
  <c r="B10" i="1"/>
  <c r="B11" i="1" s="1"/>
  <c r="B8" i="1"/>
  <c r="B6" i="1"/>
  <c r="B5" i="1"/>
  <c r="B14" i="1" s="1"/>
  <c r="G40" i="1" l="1"/>
  <c r="G39" i="1"/>
  <c r="G42" i="1"/>
  <c r="B12" i="1"/>
  <c r="B13" i="1" s="1"/>
  <c r="B15" i="1" s="1"/>
  <c r="B17" i="1" s="1"/>
  <c r="B19" i="1" s="1"/>
  <c r="C39" i="1"/>
  <c r="C38" i="1"/>
  <c r="C37" i="1"/>
  <c r="B21" i="1" l="1"/>
  <c r="B20" i="1"/>
  <c r="B23" i="1"/>
  <c r="F29" i="1" l="1"/>
  <c r="G29" i="1" l="1"/>
  <c r="F30" i="1"/>
  <c r="G30" i="1"/>
  <c r="F31" i="1"/>
  <c r="G31" i="1"/>
  <c r="F32" i="1"/>
  <c r="G32" i="1"/>
  <c r="F33" i="1"/>
  <c r="G33" i="1"/>
  <c r="F34" i="1"/>
  <c r="G34" i="1"/>
  <c r="F35" i="1"/>
  <c r="G35" i="1"/>
  <c r="F37" i="1"/>
  <c r="G37" i="1" s="1"/>
  <c r="F38" i="1"/>
  <c r="G38" i="1" s="1"/>
  <c r="H34" i="1" l="1"/>
  <c r="H33" i="1"/>
  <c r="H35" i="1"/>
  <c r="H29" i="1" l="1"/>
  <c r="H30" i="1" l="1"/>
  <c r="H31" i="1"/>
  <c r="H32" i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<sst xmlns="http://schemas.openxmlformats.org/spreadsheetml/2006/main" count="32" uniqueCount="30">
  <si>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</si>
  <si>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</si>
  <si>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</si>
  <si>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</si>
  <si>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</si>
  <si>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</si>
  <si>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</si>
  <si>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</si>
  <si>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</si>
  <si>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</si>
  <si>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</si>
  <si>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</si>
  <si>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</si>
  <si>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</si>
  <si>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</si>
  <si>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</si>
  <si>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</si>
  <si>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</si>
  <si>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</si>
  <si>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</si>
  <si>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</si>
  <si>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</si>
  <si>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</si>
  <si>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</si>
  <si>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</si>
  <si>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</si>
  <si>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</si>
  <si>
    <t>Higher Weightage Remark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</si>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</sst>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0" fontId="15" fillId="4" borderId="1" xfId="0" applyFont="1" applyFill="1" applyBorder="1"/>
    <xf numFmtId="43" fontId="15" fillId="4" borderId="1" xfId="0" applyNumberFormat="1" applyFont="1" applyFill="1" applyBorder="1"/>
    <xf numFmtId="43" fontId="16" fillId="4" borderId="1" xfId="1" applyFont="1" applyFill="1" applyBorder="1" applyAlignment="1">
      <alignment vertical="top"/>
    </xf>
    <xf numFmtId="43" fontId="16" fillId="4" borderId="1" xfId="0" applyNumberFormat="1" applyFont="1" applyFill="1" applyBorder="1" applyAlignment="1">
      <alignment vertical="top"/>
    </xf>
    <xf numFmtId="0" fontId="2" fillId="4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515528</xdr:colOff>
      <xdr:row>41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AC9316-86BA-4361-8C7B-FC6881E5B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40328" cy="7906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382159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6CBD7-C463-494B-9828-5DA9A6C4E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06959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391686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C344F9-B894-4B38-A941-1F171BF31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16486" cy="7811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296422</xdr:colOff>
      <xdr:row>40</xdr:row>
      <xdr:rowOff>10590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C6BA1C-124D-42D7-AFCA-6D6782FEE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21222" cy="7630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"/>
  <sheetViews>
    <sheetView tabSelected="1" zoomScaleNormal="100"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40000</v>
      </c>
      <c r="C3" s="17"/>
      <c r="D3" s="10"/>
      <c r="E3">
        <v>2017</v>
      </c>
      <c r="F3" s="3">
        <v>2024</v>
      </c>
      <c r="G3" s="4">
        <f>F3-E3</f>
        <v>7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39"/>
      <c r="F4" s="3"/>
      <c r="G4" s="4"/>
      <c r="H4" s="27"/>
      <c r="K4" s="34"/>
      <c r="L4" s="3"/>
      <c r="M4" s="4"/>
    </row>
    <row r="5" spans="1:17" ht="16.5" x14ac:dyDescent="0.3">
      <c r="A5" s="16" t="s">
        <v>2</v>
      </c>
      <c r="B5" s="28">
        <f>B3-B4</f>
        <v>37000</v>
      </c>
      <c r="C5" s="17"/>
      <c r="D5" s="10"/>
      <c r="E5" s="53" t="s">
        <v>22</v>
      </c>
      <c r="F5" s="53" t="s">
        <v>23</v>
      </c>
      <c r="G5" s="14"/>
      <c r="H5" s="8"/>
      <c r="I5" s="8"/>
      <c r="M5" s="43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54">
        <f>F6/1.1</f>
        <v>682.04618181818182</v>
      </c>
      <c r="F6" s="54">
        <f>69.7*10.764</f>
        <v>750.25080000000003</v>
      </c>
      <c r="G6" s="14">
        <f>F6/1.2</f>
        <v>625.20900000000006</v>
      </c>
      <c r="H6" s="10"/>
      <c r="I6" s="8"/>
      <c r="M6" s="43"/>
      <c r="N6" s="31"/>
      <c r="O6" s="31"/>
      <c r="P6" s="31"/>
      <c r="Q6" s="31"/>
    </row>
    <row r="7" spans="1:17" ht="16.5" x14ac:dyDescent="0.3">
      <c r="A7" s="16" t="s">
        <v>4</v>
      </c>
      <c r="B7" s="19">
        <v>7</v>
      </c>
      <c r="C7" s="20"/>
      <c r="D7" s="40"/>
      <c r="E7" s="56">
        <f>E6/10.764</f>
        <v>63.363636363636367</v>
      </c>
      <c r="F7" s="55"/>
      <c r="G7" s="5"/>
      <c r="H7" s="8"/>
      <c r="I7" s="8"/>
      <c r="M7" s="44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53</v>
      </c>
      <c r="C8" s="20"/>
      <c r="D8" s="40"/>
      <c r="E8" s="56"/>
      <c r="F8" s="56"/>
      <c r="G8" s="5"/>
      <c r="H8" s="10"/>
      <c r="I8" s="10"/>
      <c r="M8" s="44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0"/>
      <c r="E9" s="56"/>
      <c r="F9" s="56"/>
      <c r="G9" s="13"/>
      <c r="H9" s="8"/>
      <c r="I9" s="8"/>
      <c r="J9" s="33"/>
      <c r="M9" s="44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10.5</v>
      </c>
      <c r="C10" s="20"/>
      <c r="D10" s="40"/>
      <c r="E10" s="56"/>
      <c r="F10" s="56"/>
      <c r="G10" s="13"/>
      <c r="H10" s="31"/>
      <c r="I10" s="31"/>
      <c r="J10" s="33"/>
      <c r="K10" s="33"/>
      <c r="L10" s="30"/>
      <c r="M10" s="44"/>
      <c r="N10" s="31"/>
      <c r="O10" s="31"/>
      <c r="P10" s="31"/>
      <c r="Q10" s="31"/>
    </row>
    <row r="11" spans="1:17" ht="16.5" x14ac:dyDescent="0.3">
      <c r="A11" s="16"/>
      <c r="B11" s="29">
        <f>B10%</f>
        <v>0.105</v>
      </c>
      <c r="C11" s="36"/>
      <c r="D11" s="41"/>
      <c r="E11" s="56"/>
      <c r="F11" s="56"/>
      <c r="G11" s="13"/>
      <c r="H11" s="31"/>
      <c r="I11" s="31"/>
      <c r="J11" s="33"/>
      <c r="K11" s="33"/>
      <c r="L11" s="30"/>
      <c r="M11" s="45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315</v>
      </c>
      <c r="C12" s="21"/>
      <c r="D12" s="42"/>
      <c r="E12" s="56"/>
      <c r="F12" s="56"/>
      <c r="G12" s="13"/>
      <c r="H12" s="31"/>
      <c r="I12" s="31"/>
      <c r="J12" s="33"/>
      <c r="K12" s="33"/>
      <c r="L12" s="30"/>
      <c r="M12" s="43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2685</v>
      </c>
      <c r="C13" s="21"/>
      <c r="D13" s="42"/>
      <c r="E13" s="56"/>
      <c r="F13" s="56"/>
      <c r="G13" s="13"/>
      <c r="H13" s="49"/>
      <c r="I13" s="31"/>
      <c r="J13" s="33"/>
      <c r="K13" s="33"/>
      <c r="L13" s="30"/>
      <c r="M13" s="43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37000</v>
      </c>
      <c r="C14" s="17"/>
      <c r="D14" s="10"/>
      <c r="E14" s="6"/>
      <c r="G14" s="13"/>
      <c r="H14" s="31"/>
      <c r="I14" s="31"/>
      <c r="J14" s="33"/>
      <c r="K14" s="33"/>
      <c r="L14" s="30"/>
      <c r="M14" s="43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39685</v>
      </c>
      <c r="C15" s="17"/>
      <c r="D15" s="10"/>
      <c r="E15" s="6" t="s">
        <v>24</v>
      </c>
      <c r="G15" s="13"/>
      <c r="H15" s="33"/>
      <c r="I15" s="33"/>
      <c r="J15" s="33"/>
      <c r="K15" s="33"/>
      <c r="L15" s="30"/>
      <c r="M15" s="4"/>
    </row>
    <row r="16" spans="1:17" ht="16.5" x14ac:dyDescent="0.3">
      <c r="A16" s="16" t="s">
        <v>21</v>
      </c>
      <c r="B16" s="22">
        <v>750</v>
      </c>
      <c r="C16" s="37"/>
      <c r="D16" s="8"/>
      <c r="E16" s="5">
        <f>7+150+155+62+16+32+90+9+129+14+30</f>
        <v>694</v>
      </c>
      <c r="F16" s="5">
        <v>44000</v>
      </c>
      <c r="G16" s="5">
        <f>F16*E16</f>
        <v>30536000</v>
      </c>
      <c r="H16" s="6"/>
      <c r="M16" s="32"/>
    </row>
    <row r="17" spans="1:14" ht="16.5" x14ac:dyDescent="0.3">
      <c r="A17" s="16" t="s">
        <v>11</v>
      </c>
      <c r="B17" s="23">
        <f>B15*B16</f>
        <v>29763750</v>
      </c>
      <c r="C17" s="23"/>
      <c r="D17" s="10"/>
      <c r="E17" s="5">
        <f>E16*1.1</f>
        <v>763.40000000000009</v>
      </c>
      <c r="F17" s="35"/>
      <c r="G17" s="5">
        <f>G16/750</f>
        <v>40714.666666666664</v>
      </c>
      <c r="H17" s="6"/>
      <c r="M17" s="5"/>
      <c r="N17" s="6"/>
    </row>
    <row r="18" spans="1:14" ht="16.5" x14ac:dyDescent="0.3">
      <c r="A18" s="16" t="s">
        <v>28</v>
      </c>
      <c r="B18" s="23">
        <v>1200000</v>
      </c>
      <c r="C18" s="23"/>
      <c r="D18" s="10"/>
      <c r="E18" s="5"/>
      <c r="F18" s="35"/>
      <c r="G18" s="5"/>
      <c r="H18" s="6"/>
      <c r="M18" s="5"/>
      <c r="N18" s="6"/>
    </row>
    <row r="19" spans="1:14" ht="16.5" x14ac:dyDescent="0.3">
      <c r="A19" s="16" t="s">
        <v>29</v>
      </c>
      <c r="B19" s="23">
        <f>B18+B17</f>
        <v>30963750</v>
      </c>
      <c r="C19" s="23"/>
      <c r="D19" s="10"/>
      <c r="E19" s="5"/>
      <c r="F19" s="35"/>
      <c r="G19" s="5"/>
      <c r="H19" s="6"/>
      <c r="M19" s="5"/>
      <c r="N19" s="6"/>
    </row>
    <row r="20" spans="1:14" ht="16.5" x14ac:dyDescent="0.3">
      <c r="A20" s="16" t="s">
        <v>25</v>
      </c>
      <c r="B20" s="23">
        <f>B19*0.9</f>
        <v>27867375</v>
      </c>
      <c r="C20" s="23"/>
      <c r="D20" s="10"/>
      <c r="E20" s="5"/>
      <c r="F20" s="35"/>
      <c r="G20" s="5"/>
      <c r="H20" s="6"/>
      <c r="M20" s="5"/>
      <c r="N20" s="6"/>
    </row>
    <row r="21" spans="1:14" ht="16.5" x14ac:dyDescent="0.3">
      <c r="A21" s="16" t="s">
        <v>26</v>
      </c>
      <c r="B21" s="23">
        <f>B19*0.8</f>
        <v>24771000</v>
      </c>
      <c r="C21" s="23"/>
      <c r="D21" s="10"/>
      <c r="E21" s="5"/>
      <c r="F21" s="35"/>
      <c r="G21" s="5"/>
      <c r="H21" s="6"/>
      <c r="M21" s="5"/>
      <c r="N21" s="6"/>
    </row>
    <row r="22" spans="1:14" ht="16.5" x14ac:dyDescent="0.3">
      <c r="A22" s="16" t="s">
        <v>12</v>
      </c>
      <c r="B22" s="24">
        <f>750*B4</f>
        <v>2250000</v>
      </c>
      <c r="C22" s="17"/>
      <c r="D22" s="10"/>
      <c r="E22" s="6" t="s">
        <v>27</v>
      </c>
      <c r="F22" s="5"/>
      <c r="H22" s="57"/>
    </row>
    <row r="23" spans="1:14" ht="16.5" x14ac:dyDescent="0.3">
      <c r="A23" s="19" t="s">
        <v>16</v>
      </c>
      <c r="B23" s="24">
        <f>B17*0.03/12</f>
        <v>74409.375</v>
      </c>
      <c r="C23" s="38"/>
      <c r="D23" s="10"/>
      <c r="E23" s="6"/>
      <c r="F23" s="5"/>
    </row>
    <row r="24" spans="1:14" x14ac:dyDescent="0.25">
      <c r="B24" s="12"/>
    </row>
    <row r="25" spans="1:14" x14ac:dyDescent="0.25">
      <c r="B25" s="12"/>
      <c r="E25" s="6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672</v>
      </c>
      <c r="C29" s="8">
        <f>B29*1.1</f>
        <v>739.2</v>
      </c>
      <c r="D29" s="8"/>
      <c r="E29" s="8">
        <v>29700000</v>
      </c>
      <c r="F29" s="10">
        <f t="shared" ref="F29:F35" si="0">E29/B29</f>
        <v>44196.428571428572</v>
      </c>
      <c r="G29" s="10">
        <f>E29/C29</f>
        <v>40178.571428571428</v>
      </c>
      <c r="H29" s="10" t="e">
        <f>E29/#REF!</f>
        <v>#REF!</v>
      </c>
      <c r="I29" s="8"/>
      <c r="J29" s="15"/>
    </row>
    <row r="30" spans="1:14" ht="17.25" x14ac:dyDescent="0.3">
      <c r="B30" s="9">
        <v>750</v>
      </c>
      <c r="C30" s="8">
        <f>B30*1.1</f>
        <v>825.00000000000011</v>
      </c>
      <c r="D30" s="8"/>
      <c r="E30" s="8">
        <v>33300000</v>
      </c>
      <c r="F30" s="10">
        <f t="shared" si="0"/>
        <v>44400</v>
      </c>
      <c r="G30" s="10">
        <f>E30/C30</f>
        <v>40363.63636363636</v>
      </c>
      <c r="H30" s="10" t="e">
        <f>E30/#REF!</f>
        <v>#REF!</v>
      </c>
      <c r="I30" s="8"/>
      <c r="J30" s="15"/>
    </row>
    <row r="31" spans="1:14" x14ac:dyDescent="0.25">
      <c r="B31" s="9">
        <v>750</v>
      </c>
      <c r="C31" s="8">
        <f>B31*1.1</f>
        <v>825.00000000000011</v>
      </c>
      <c r="D31" s="8"/>
      <c r="E31" s="10">
        <v>35000000</v>
      </c>
      <c r="F31" s="10">
        <f t="shared" si="0"/>
        <v>46666.666666666664</v>
      </c>
      <c r="G31" s="10">
        <f t="shared" ref="G31:G35" si="1">E31/C31</f>
        <v>42424.242424242417</v>
      </c>
      <c r="H31" s="10" t="e">
        <f>E31/#REF!</f>
        <v>#REF!</v>
      </c>
      <c r="I31" s="8"/>
    </row>
    <row r="32" spans="1:14" x14ac:dyDescent="0.25">
      <c r="B32" s="9">
        <v>740</v>
      </c>
      <c r="C32" s="8">
        <f>B32*1.1</f>
        <v>814.00000000000011</v>
      </c>
      <c r="D32" s="8"/>
      <c r="E32" s="10">
        <v>33300000</v>
      </c>
      <c r="F32" s="10">
        <f t="shared" si="0"/>
        <v>45000</v>
      </c>
      <c r="G32" s="10">
        <f t="shared" si="1"/>
        <v>40909.090909090904</v>
      </c>
      <c r="H32" s="10" t="e">
        <f>E32/#REF!</f>
        <v>#REF!</v>
      </c>
      <c r="I32" s="8"/>
    </row>
    <row r="33" spans="1:9" x14ac:dyDescent="0.25">
      <c r="B33" s="9">
        <v>673</v>
      </c>
      <c r="C33" s="25">
        <f>B33*1.1</f>
        <v>740.30000000000007</v>
      </c>
      <c r="E33" s="26">
        <v>30300000</v>
      </c>
      <c r="F33" s="26">
        <f t="shared" si="0"/>
        <v>45022.288261515605</v>
      </c>
      <c r="G33" s="10">
        <f t="shared" si="1"/>
        <v>40929.352965014179</v>
      </c>
      <c r="H33" s="26" t="e">
        <f>E33/#REF!</f>
        <v>#REF!</v>
      </c>
      <c r="I33" s="8"/>
    </row>
    <row r="34" spans="1:9" x14ac:dyDescent="0.25">
      <c r="E34" s="26"/>
      <c r="F34" s="26" t="e">
        <f t="shared" si="0"/>
        <v>#DIV/0!</v>
      </c>
      <c r="G34" s="26" t="e">
        <f t="shared" si="1"/>
        <v>#DIV/0!</v>
      </c>
      <c r="H34" s="26" t="e">
        <f>E34/#REF!</f>
        <v>#REF!</v>
      </c>
    </row>
    <row r="35" spans="1:9" x14ac:dyDescent="0.25">
      <c r="E35" s="25"/>
      <c r="F35" s="26" t="e">
        <f t="shared" si="0"/>
        <v>#DIV/0!</v>
      </c>
      <c r="G35" s="26" t="e">
        <f t="shared" si="1"/>
        <v>#DIV/0!</v>
      </c>
      <c r="H35" s="26" t="e">
        <f>E35/#REF!</f>
        <v>#REF!</v>
      </c>
    </row>
    <row r="37" spans="1:9" x14ac:dyDescent="0.25">
      <c r="A37">
        <v>670</v>
      </c>
      <c r="B37" s="7">
        <v>20800000</v>
      </c>
      <c r="C37">
        <f t="shared" ref="C37:C43" si="2">B37/A37</f>
        <v>31044.776119402984</v>
      </c>
      <c r="D37">
        <v>366660</v>
      </c>
      <c r="E37">
        <v>30000</v>
      </c>
      <c r="F37">
        <f>E37+D37+B37</f>
        <v>21196660</v>
      </c>
      <c r="G37">
        <f>F37/A37</f>
        <v>31636.805970149253</v>
      </c>
      <c r="H37" s="6"/>
    </row>
    <row r="38" spans="1:9" x14ac:dyDescent="0.25">
      <c r="C38" s="51" t="e">
        <f t="shared" si="2"/>
        <v>#DIV/0!</v>
      </c>
      <c r="E38">
        <v>30000</v>
      </c>
      <c r="F38">
        <f>E38+D38+B38</f>
        <v>30000</v>
      </c>
      <c r="G38" t="e">
        <f>F38/A38</f>
        <v>#DIV/0!</v>
      </c>
      <c r="H38" s="6">
        <f>A38/1.1</f>
        <v>0</v>
      </c>
    </row>
    <row r="39" spans="1:9" x14ac:dyDescent="0.25">
      <c r="B39" s="51"/>
      <c r="C39" s="51" t="e">
        <f t="shared" si="2"/>
        <v>#DIV/0!</v>
      </c>
      <c r="E39">
        <v>30000</v>
      </c>
      <c r="F39">
        <f>E39+D39+B39</f>
        <v>30000</v>
      </c>
      <c r="G39" t="e">
        <f>F39/A39</f>
        <v>#DIV/0!</v>
      </c>
    </row>
    <row r="40" spans="1:9" ht="15.75" x14ac:dyDescent="0.25">
      <c r="A40" s="52">
        <f>33*10.764</f>
        <v>355.21199999999999</v>
      </c>
      <c r="B40" s="51">
        <v>3838000</v>
      </c>
      <c r="C40" s="51">
        <f t="shared" si="2"/>
        <v>10804.81515264124</v>
      </c>
      <c r="D40" s="48">
        <v>268700</v>
      </c>
      <c r="E40" s="48">
        <v>30000</v>
      </c>
      <c r="F40" s="48">
        <f>E40+D40+B40</f>
        <v>4136700</v>
      </c>
      <c r="G40" s="48">
        <f>F40/A40</f>
        <v>11645.721428330124</v>
      </c>
    </row>
    <row r="41" spans="1:9" ht="15.75" x14ac:dyDescent="0.25">
      <c r="A41" s="52">
        <f>46.25*10.764</f>
        <v>497.83499999999998</v>
      </c>
      <c r="B41" s="51">
        <v>4239000</v>
      </c>
      <c r="C41" s="51">
        <f t="shared" si="2"/>
        <v>8514.8693844346017</v>
      </c>
    </row>
    <row r="42" spans="1:9" ht="15.75" x14ac:dyDescent="0.25">
      <c r="A42" s="50">
        <f>33*10.764</f>
        <v>355.21199999999999</v>
      </c>
      <c r="B42" s="48">
        <v>3213000</v>
      </c>
      <c r="C42" s="48">
        <f t="shared" si="2"/>
        <v>9045.3025235633941</v>
      </c>
      <c r="D42" s="48"/>
      <c r="E42" s="48">
        <v>30000</v>
      </c>
      <c r="F42" s="48">
        <f>E42+D42+B42</f>
        <v>3243000</v>
      </c>
      <c r="G42" s="48">
        <f>F42/A42</f>
        <v>9129.7591297591298</v>
      </c>
    </row>
    <row r="43" spans="1:9" ht="15.75" x14ac:dyDescent="0.25">
      <c r="A43" s="46">
        <f>43.13*10.764</f>
        <v>464.25132000000002</v>
      </c>
      <c r="B43" s="47">
        <v>3588000</v>
      </c>
      <c r="C43" s="48">
        <f t="shared" si="2"/>
        <v>7728.5725326532183</v>
      </c>
      <c r="D43" s="48"/>
      <c r="E43" s="48">
        <v>30000</v>
      </c>
      <c r="F43" s="48">
        <f>E43+D43+B43</f>
        <v>3618000</v>
      </c>
      <c r="G43" s="48">
        <f>F43/A43</f>
        <v>7793.1927043309215</v>
      </c>
    </row>
    <row r="44" spans="1:9" ht="15.75" x14ac:dyDescent="0.25">
      <c r="A44" s="30"/>
    </row>
    <row r="45" spans="1:9" ht="15.75" x14ac:dyDescent="0.25">
      <c r="A45" s="30"/>
    </row>
    <row r="46" spans="1:9" ht="15.75" x14ac:dyDescent="0.25">
      <c r="A46" s="30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Q21:S21"/>
  <sheetViews>
    <sheetView workbookViewId="0">
      <selection activeCell="R27" sqref="R27"/>
    </sheetView>
  </sheetViews>
  <sheetFormatPr defaultRowHeight="15" x14ac:dyDescent="0.25"/>
  <sheetData>
    <row r="21" spans="17:19" x14ac:dyDescent="0.25">
      <c r="Q21">
        <v>23200000</v>
      </c>
      <c r="R21">
        <v>900</v>
      </c>
      <c r="S21">
        <f>Q21/R21</f>
        <v>25777.777777777777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R2" sqref="R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2024-05-18T08:51:54Z</dcterms:modified>
</cp:coreProperties>
</file>