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PL PBB Fort\Ramesh Ilaiah Chennuri\"/>
    </mc:Choice>
  </mc:AlternateContent>
  <xr:revisionPtr revIDLastSave="0" documentId="13_ncr:1_{377AE954-DDC6-4D4E-9E19-3D7D6B30ECBA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8" i="4" l="1"/>
  <c r="G28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<sst xmlns="http://schemas.openxmlformats.org/spreadsheetml/2006/main" count="133" uniqueCount="91">
  <si>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</si>
  <si>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</si>
  <si>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</si>
  <si>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</si>
  <si>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</si>
  <si>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</si>
  <si>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</si>
  <si>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</si>
  <si>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</si>
  <si>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</si>
  <si>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</si>
  <si>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</si>
  <si>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</si>
  <si>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</si>
  <si>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</si>
  <si>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</si>
  <si>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</si>
  <si>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</si>
  <si>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</si>
  <si>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</si>
  <si>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</si>
  <si>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</si>
  <si>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</si>
  <si>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</si>
  <si>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</si>
  <si>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</si>
  <si>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</si>
  <si>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</si>
  <si>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</si>
  <si>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</si>
  <si>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</si>
  <si>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</si>
  <si>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</si>
  <si>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</si>
  <si>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</si>
  <si>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</si>
  <si>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</si>
  <si>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</si>
  <si>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</si>
  <si>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</si>
  <si>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</si>
  <si>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</si>
  <si>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</si>
  <si>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</si>
  <si>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</si>
  <si>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</si>
  <si>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</si>
  <si>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</si>
  <si>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</si>
  <si>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</si>
  <si>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</si>
  <si>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</si>
  <si>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</si>
  <si>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</si>
  <si>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</si>
  <si>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</si>
  <si>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</si>
  <si>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</si>
  <si>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</si>
  <si>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</si>
  <si>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</si>
  <si>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</si>
  <si>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</si>
  <si>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</si>
  <si>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</si>
  <si>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</si>
  <si>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</si>
  <si>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</si>
  <si>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</si>
  <si>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</si>
  <si>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</si>
  <si>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</si>
  <si>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</si>
  <si>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</si>
  <si>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</si>
  <si>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</si>
  <si>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</si>
  <si>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</si>
  <si>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</si>
  <si>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</si>
  <si>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</si>
  <si>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</si>
  <si>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</si>
  <si>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</si>
  <si>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</si>
  <si>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18.04.2024</t>
  </si>
  <si>
    <t>TERRACE</t>
  </si>
  <si>
    <t>TACA</t>
  </si>
  <si>
    <t>IGR-20.03.24</t>
  </si>
  <si>
    <t>IGR-10.03.24</t>
  </si>
  <si>
    <t>IGR-16.03.24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</si>
</sst>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DD99FC-A9AF-47F2-8CD0-EAAABA00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A68DE7-36F7-478A-9745-C480759E4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441306-FA7E-4468-AA82-C673A6107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467981</xdr:colOff>
      <xdr:row>48</xdr:row>
      <xdr:rowOff>10729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9D1428-06BC-4F82-8EA7-A53840657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02381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5D897C-6A96-4AD7-ADD6-E2210E2B4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7165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7AFB0E-446B-4B22-8947-8C1B654F3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279351.86699999997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308751.86699999997</v>
      </c>
      <c r="D9" s="62" t="s">
        <v>62</v>
      </c>
      <c r="E9" s="63">
        <f>C9/10.764</f>
        <v>28683.748327759196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2011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13</v>
      </c>
      <c r="D13" s="69">
        <f>D12-C13</f>
        <v>87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F2" sqref="F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13600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11100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13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47</v>
      </c>
      <c r="D8" s="26">
        <v>2011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19.5</v>
      </c>
      <c r="D10" s="26"/>
      <c r="F10" s="19"/>
    </row>
    <row r="11" spans="1:6" x14ac:dyDescent="0.25">
      <c r="A11" s="16"/>
      <c r="B11" s="27"/>
      <c r="C11" s="28">
        <f>C10%</f>
        <v>0.19500000000000001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487.5</v>
      </c>
      <c r="D12" s="19"/>
    </row>
    <row r="13" spans="1:6" x14ac:dyDescent="0.25">
      <c r="A13" s="16" t="s">
        <v>22</v>
      </c>
      <c r="B13" s="20"/>
      <c r="C13" s="21">
        <f>C6-C12</f>
        <v>2012.5</v>
      </c>
      <c r="D13" s="19"/>
    </row>
    <row r="14" spans="1:6" x14ac:dyDescent="0.25">
      <c r="A14" s="16" t="s">
        <v>15</v>
      </c>
      <c r="B14" s="20"/>
      <c r="C14" s="21">
        <f>C5</f>
        <v>11100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13112.5</v>
      </c>
      <c r="D16" s="19"/>
    </row>
    <row r="17" spans="1:4" x14ac:dyDescent="0.25">
      <c r="B17" s="25"/>
      <c r="C17" s="26"/>
      <c r="D17" s="19"/>
    </row>
    <row r="18" spans="1:4" x14ac:dyDescent="0.25">
      <c r="A18" s="74" t="str">
        <f>E3</f>
        <v>ACA</v>
      </c>
      <c r="B18" s="7"/>
      <c r="C18" s="31">
        <v>563</v>
      </c>
      <c r="D18" s="19"/>
    </row>
    <row r="19" spans="1:4" x14ac:dyDescent="0.25">
      <c r="A19" s="16" t="s">
        <v>74</v>
      </c>
      <c r="B19" s="6"/>
      <c r="C19" s="32">
        <f>C18*C16</f>
        <v>7382337.5</v>
      </c>
      <c r="D19" s="33"/>
    </row>
    <row r="20" spans="1:4" x14ac:dyDescent="0.25">
      <c r="A20" s="16" t="s">
        <v>24</v>
      </c>
      <c r="C20" s="34">
        <f>C19*90%</f>
        <v>6644103.75</v>
      </c>
      <c r="D20" s="19"/>
    </row>
    <row r="21" spans="1:4" x14ac:dyDescent="0.25">
      <c r="A21" s="16" t="s">
        <v>25</v>
      </c>
      <c r="C21" s="34">
        <f>C19*80%</f>
        <v>5905870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1407500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15379.869791666666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6" sqref="F6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627</v>
      </c>
      <c r="C2" s="4">
        <f t="shared" ref="C2:C16" si="1">B2*1.2</f>
        <v>752.4</v>
      </c>
      <c r="D2" s="4">
        <f t="shared" ref="D2:D16" si="2">C2*1.2</f>
        <v>902.88</v>
      </c>
      <c r="E2" s="5">
        <f t="shared" ref="E2:E16" si="3">R2</f>
        <v>10000000</v>
      </c>
      <c r="F2" s="4">
        <f t="shared" ref="F2:F15" si="4">ROUND((E2/B2),0)</f>
        <v>15949</v>
      </c>
      <c r="G2" s="4">
        <f t="shared" ref="G2:G15" si="5">ROUND((E2/C2),0)</f>
        <v>13291</v>
      </c>
      <c r="H2" s="4">
        <f t="shared" ref="H2:H15" si="6">ROUND((E2/D2),0)</f>
        <v>11076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627</v>
      </c>
      <c r="R2" s="2">
        <v>10000000</v>
      </c>
      <c r="S2" s="2" t="s">
        <v>88</v>
      </c>
    </row>
    <row r="3" spans="1:19" x14ac:dyDescent="0.25">
      <c r="A3" s="4">
        <v>2</v>
      </c>
      <c r="B3" s="4">
        <f t="shared" si="0"/>
        <v>359</v>
      </c>
      <c r="C3" s="4">
        <f t="shared" si="1"/>
        <v>430.8</v>
      </c>
      <c r="D3" s="4">
        <f t="shared" si="2"/>
        <v>516.96</v>
      </c>
      <c r="E3" s="5">
        <f t="shared" si="3"/>
        <v>4625000</v>
      </c>
      <c r="F3" s="76">
        <f t="shared" si="4"/>
        <v>12883</v>
      </c>
      <c r="G3" s="76">
        <f t="shared" si="5"/>
        <v>10736</v>
      </c>
      <c r="H3" s="76">
        <f t="shared" si="6"/>
        <v>8947</v>
      </c>
      <c r="I3" s="76">
        <f t="shared" si="7"/>
        <v>0</v>
      </c>
      <c r="J3" s="76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359</v>
      </c>
      <c r="R3" s="77">
        <v>4625000</v>
      </c>
      <c r="S3" s="77" t="s">
        <v>90</v>
      </c>
    </row>
    <row r="4" spans="1:19" x14ac:dyDescent="0.25">
      <c r="A4" s="4">
        <v>3</v>
      </c>
      <c r="B4" s="4">
        <f t="shared" si="0"/>
        <v>400</v>
      </c>
      <c r="C4" s="4">
        <f t="shared" si="1"/>
        <v>480</v>
      </c>
      <c r="D4" s="4">
        <f t="shared" si="2"/>
        <v>576</v>
      </c>
      <c r="E4" s="5">
        <f t="shared" si="3"/>
        <v>5100000</v>
      </c>
      <c r="F4" s="76">
        <f t="shared" si="4"/>
        <v>12750</v>
      </c>
      <c r="G4" s="76">
        <f t="shared" si="5"/>
        <v>10625</v>
      </c>
      <c r="H4" s="76">
        <f t="shared" si="6"/>
        <v>8854</v>
      </c>
      <c r="I4" s="76">
        <f t="shared" si="7"/>
        <v>0</v>
      </c>
      <c r="J4" s="76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400</v>
      </c>
      <c r="R4" s="77">
        <v>5100000</v>
      </c>
      <c r="S4" s="77" t="s">
        <v>89</v>
      </c>
    </row>
    <row r="5" spans="1:19" x14ac:dyDescent="0.25">
      <c r="A5" s="4">
        <v>4</v>
      </c>
      <c r="B5" s="4">
        <f t="shared" si="0"/>
        <v>700</v>
      </c>
      <c r="C5" s="4">
        <f t="shared" si="1"/>
        <v>840</v>
      </c>
      <c r="D5" s="4">
        <f t="shared" si="2"/>
        <v>1008</v>
      </c>
      <c r="E5" s="5">
        <f t="shared" si="3"/>
        <v>9000000</v>
      </c>
      <c r="F5" s="4">
        <f t="shared" si="4"/>
        <v>12857</v>
      </c>
      <c r="G5" s="4">
        <f t="shared" si="5"/>
        <v>10714</v>
      </c>
      <c r="H5" s="4">
        <f t="shared" si="6"/>
        <v>8929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700</v>
      </c>
      <c r="R5" s="2">
        <v>9000000</v>
      </c>
      <c r="S5" s="2"/>
    </row>
    <row r="6" spans="1:19" x14ac:dyDescent="0.25">
      <c r="A6" s="4">
        <v>5</v>
      </c>
      <c r="B6" s="4">
        <f t="shared" si="0"/>
        <v>560</v>
      </c>
      <c r="C6" s="4">
        <f t="shared" si="1"/>
        <v>672</v>
      </c>
      <c r="D6" s="4">
        <f t="shared" si="2"/>
        <v>806.4</v>
      </c>
      <c r="E6" s="5">
        <f t="shared" si="3"/>
        <v>8250000</v>
      </c>
      <c r="F6" s="76">
        <f t="shared" si="4"/>
        <v>14732</v>
      </c>
      <c r="G6" s="76">
        <f t="shared" si="5"/>
        <v>12277</v>
      </c>
      <c r="H6" s="76">
        <f t="shared" si="6"/>
        <v>10231</v>
      </c>
      <c r="I6" s="76">
        <f t="shared" si="7"/>
        <v>0</v>
      </c>
      <c r="J6" s="76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560</v>
      </c>
      <c r="R6" s="77">
        <v>8250000</v>
      </c>
      <c r="S6" s="2"/>
    </row>
    <row r="7" spans="1:19" x14ac:dyDescent="0.25">
      <c r="A7" s="4">
        <v>6</v>
      </c>
      <c r="B7" s="4">
        <f t="shared" si="0"/>
        <v>670</v>
      </c>
      <c r="C7" s="4">
        <f t="shared" si="1"/>
        <v>804</v>
      </c>
      <c r="D7" s="4">
        <f t="shared" si="2"/>
        <v>964.8</v>
      </c>
      <c r="E7" s="5">
        <f t="shared" si="3"/>
        <v>8800000</v>
      </c>
      <c r="F7" s="76">
        <f t="shared" si="4"/>
        <v>13134</v>
      </c>
      <c r="G7" s="76">
        <f t="shared" si="5"/>
        <v>10945</v>
      </c>
      <c r="H7" s="76">
        <f t="shared" si="6"/>
        <v>9121</v>
      </c>
      <c r="I7" s="76">
        <f t="shared" si="7"/>
        <v>0</v>
      </c>
      <c r="J7" s="76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670</v>
      </c>
      <c r="R7" s="77">
        <v>8800000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8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56" t="s">
        <v>71</v>
      </c>
      <c r="G25" s="56">
        <v>535</v>
      </c>
    </row>
    <row r="26" spans="1:19" s="10" customFormat="1" x14ac:dyDescent="0.25">
      <c r="F26" s="56" t="s">
        <v>84</v>
      </c>
      <c r="G26" s="56">
        <v>541</v>
      </c>
    </row>
    <row r="27" spans="1:19" s="10" customFormat="1" x14ac:dyDescent="0.25">
      <c r="F27" s="56" t="s">
        <v>86</v>
      </c>
      <c r="G27" s="56">
        <v>22</v>
      </c>
      <c r="I27" s="10">
        <v>30</v>
      </c>
    </row>
    <row r="28" spans="1:19" s="10" customFormat="1" x14ac:dyDescent="0.25">
      <c r="C28" s="71" t="s">
        <v>75</v>
      </c>
      <c r="D28" s="71" t="s">
        <v>85</v>
      </c>
      <c r="F28" s="56" t="s">
        <v>87</v>
      </c>
      <c r="G28" s="56">
        <f>SUM(G26:G27)</f>
        <v>563</v>
      </c>
      <c r="I28" s="10">
        <f>I27*G28</f>
        <v>16890</v>
      </c>
    </row>
    <row r="29" spans="1:19" s="10" customFormat="1" x14ac:dyDescent="0.25">
      <c r="C29" s="71" t="s">
        <v>1</v>
      </c>
      <c r="D29" s="71">
        <v>6500000</v>
      </c>
      <c r="F29" s="56" t="s">
        <v>72</v>
      </c>
      <c r="G29" s="56">
        <v>676</v>
      </c>
      <c r="H29" s="10">
        <f>G29/G28</f>
        <v>1.2007104795737122</v>
      </c>
    </row>
    <row r="30" spans="1:19" s="10" customFormat="1" x14ac:dyDescent="0.25">
      <c r="F30" s="56" t="s">
        <v>73</v>
      </c>
      <c r="G30" s="56"/>
    </row>
    <row r="31" spans="1:19" s="10" customFormat="1" x14ac:dyDescent="0.25">
      <c r="C31" s="73"/>
      <c r="D31" s="73"/>
      <c r="F31" s="73" t="s">
        <v>74</v>
      </c>
      <c r="G31" s="73">
        <f>G29*G30</f>
        <v>0</v>
      </c>
      <c r="H31" s="10">
        <f>G31/D29</f>
        <v>0</v>
      </c>
    </row>
    <row r="32" spans="1:19" s="10" customFormat="1" x14ac:dyDescent="0.25">
      <c r="C32" s="73"/>
      <c r="D32" s="73"/>
      <c r="F32" s="73" t="s">
        <v>24</v>
      </c>
      <c r="G32" s="73">
        <f>G31*90%</f>
        <v>0</v>
      </c>
    </row>
    <row r="33" spans="3:7" s="10" customFormat="1" x14ac:dyDescent="0.25">
      <c r="C33" s="73"/>
      <c r="D33" s="73"/>
      <c r="F33" s="73" t="s">
        <v>25</v>
      </c>
      <c r="G33" s="73">
        <f>G31*80%</f>
        <v>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2024-05-16T04:24:48Z</dcterms:modified>
</cp:coreProperties>
</file>