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30" windowHeight="4260" tabRatio="932" activeTab="8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easurement" sheetId="38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38"/>
  <c r="I11"/>
  <c r="I10"/>
  <c r="I14"/>
  <c r="I12"/>
  <c r="I13"/>
  <c r="I8"/>
  <c r="I9"/>
  <c r="E17" i="25"/>
  <c r="I5" i="38"/>
  <c r="I6"/>
  <c r="I7"/>
  <c r="I4"/>
  <c r="P10" i="4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B5" s="1"/>
  <c r="J5"/>
  <c r="I5"/>
  <c r="E5"/>
  <c r="A5"/>
  <c r="P4"/>
  <c r="Q4" s="1"/>
  <c r="B4" s="1"/>
  <c r="J4"/>
  <c r="I4"/>
  <c r="E4"/>
  <c r="A4"/>
  <c r="P3"/>
  <c r="B3" s="1"/>
  <c r="J3"/>
  <c r="I3"/>
  <c r="E3"/>
  <c r="A3"/>
  <c r="Q2"/>
  <c r="B2" s="1"/>
  <c r="J2"/>
  <c r="I2"/>
  <c r="E2"/>
  <c r="A2"/>
  <c r="C3" l="1"/>
  <c r="D3" s="1"/>
  <c r="H3" s="1"/>
  <c r="F3"/>
  <c r="C7"/>
  <c r="D7" s="1"/>
  <c r="F7"/>
  <c r="C2"/>
  <c r="D2" s="1"/>
  <c r="F2"/>
  <c r="C6"/>
  <c r="D6" s="1"/>
  <c r="F6"/>
  <c r="C10"/>
  <c r="D10" s="1"/>
  <c r="F10"/>
  <c r="C5"/>
  <c r="D5" s="1"/>
  <c r="F5"/>
  <c r="C9"/>
  <c r="D9" s="1"/>
  <c r="H9" s="1"/>
  <c r="F9"/>
  <c r="C4"/>
  <c r="D4" s="1"/>
  <c r="F4"/>
  <c r="C8"/>
  <c r="D8" s="1"/>
  <c r="H8" s="1"/>
  <c r="F8"/>
  <c r="G6"/>
  <c r="G10"/>
  <c r="G4"/>
  <c r="G8"/>
  <c r="G7"/>
  <c r="H2"/>
  <c r="H4"/>
  <c r="H5"/>
  <c r="H6"/>
  <c r="H7"/>
  <c r="H10"/>
  <c r="G5" l="1"/>
  <c r="G3"/>
  <c r="G9"/>
  <c r="G2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5"/>
  <c r="B15" s="1"/>
  <c r="C15" s="1"/>
  <c r="P15"/>
  <c r="J15"/>
  <c r="I15"/>
  <c r="E15"/>
  <c r="F15" s="1"/>
  <c r="A15"/>
  <c r="Q14"/>
  <c r="B14" s="1"/>
  <c r="P14"/>
  <c r="J14"/>
  <c r="I14"/>
  <c r="E14"/>
  <c r="A14"/>
  <c r="D11" l="1"/>
  <c r="H11" s="1"/>
  <c r="G11"/>
  <c r="G13"/>
  <c r="D13"/>
  <c r="H13" s="1"/>
  <c r="G12"/>
  <c r="D12"/>
  <c r="H12" s="1"/>
  <c r="F14"/>
  <c r="C14"/>
  <c r="G15"/>
  <c r="D15"/>
  <c r="H15" s="1"/>
  <c r="N8" i="24"/>
  <c r="N7"/>
  <c r="N6"/>
  <c r="N5"/>
  <c r="G14" i="4" l="1"/>
  <c r="D14"/>
  <c r="H14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E20" l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<sst xmlns="http://schemas.openxmlformats.org/spreadsheetml/2006/main" count="141" uniqueCount="104">
  <si>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</si>
  <si>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</si>
  <si>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</si>
  <si>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</si>
  <si>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</si>
  <si>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</si>
  <si>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</si>
  <si>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</si>
  <si>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</si>
  <si>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</si>
  <si>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</si>
  <si>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</si>
  <si>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</si>
  <si>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</si>
  <si>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</si>
  <si>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</si>
  <si>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</si>
  <si>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</si>
  <si>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</si>
  <si>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</si>
  <si>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</si>
  <si>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</si>
  <si>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</si>
  <si>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</si>
  <si>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</si>
  <si>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</si>
  <si>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</si>
  <si>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</si>
  <si>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</si>
  <si>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</si>
  <si>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</si>
  <si>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</si>
  <si>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</si>
  <si>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</si>
  <si>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</si>
  <si>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</si>
  <si>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</si>
  <si>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</si>
  <si>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</si>
  <si>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</si>
  <si>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</si>
  <si>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</si>
  <si>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</si>
  <si>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</si>
  <si>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</si>
  <si>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</si>
  <si>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</si>
  <si>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</si>
  <si>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</si>
  <si>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</si>
  <si>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</si>
  <si>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</si>
  <si>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</si>
  <si>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</si>
  <si>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</si>
  <si>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</si>
  <si>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</si>
  <si>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</si>
  <si>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</si>
  <si>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</si>
  <si>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</si>
  <si>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</si>
  <si>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</si>
  <si>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</si>
  <si>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</si>
  <si>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</si>
  <si>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</si>
  <si>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</si>
  <si>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</si>
  <si>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</si>
  <si>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</si>
  <si>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</si>
  <si>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</si>
  <si>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</si>
  <si>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</si>
  <si>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</si>
  <si>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</si>
  <si>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</si>
  <si>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</si>
  <si>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</si>
  <si>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</si>
  <si>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</si>
  <si>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</si>
  <si>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</si>
  <si>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</si>
  <si>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</si>
  <si>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</si>
  <si>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</si>
  <si>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</si>
  <si>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</si>
  <si>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</si>
  <si>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</si>
  <si>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</si>
  <si>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</si>
  <si>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</si>
  <si>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</si>
  <si>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</si>
  <si>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</si>
  <si>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</si>
  <si>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Hall</t>
  </si>
  <si>
    <t>bed</t>
  </si>
  <si>
    <t>Dinning</t>
  </si>
  <si>
    <t>Tiolet</t>
  </si>
  <si>
    <t>Pass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</si>
</sst>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142875</xdr:rowOff>
    </xdr:from>
    <xdr:to>
      <xdr:col>10</xdr:col>
      <xdr:colOff>371558</xdr:colOff>
      <xdr:row>19</xdr:row>
      <xdr:rowOff>29461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2950" y="142875"/>
          <a:ext cx="5724608" cy="350608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57978</xdr:colOff>
      <xdr:row>5</xdr:row>
      <xdr:rowOff>91108</xdr:rowOff>
    </xdr:from>
    <xdr:to>
      <xdr:col>14</xdr:col>
      <xdr:colOff>272828</xdr:colOff>
      <xdr:row>25</xdr:row>
      <xdr:rowOff>70596</xdr:rowOff>
    </xdr:to>
    <xdr:pic>
      <xdr:nvPicPr>
        <xdr:cNvPr id="5" name="Picture 4" descr="C:\Users\COMP\Downloads\WhatsApp Image 2023-08-08 at 5.31.40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2543" y="1043608"/>
          <a:ext cx="5731068" cy="3789488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171449</xdr:colOff>
      <xdr:row>9</xdr:row>
      <xdr:rowOff>177312</xdr:rowOff>
    </xdr:from>
    <xdr:to>
      <xdr:col>12</xdr:col>
      <xdr:colOff>423785</xdr:colOff>
      <xdr:row>28</xdr:row>
      <xdr:rowOff>74167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49" y="1891812"/>
          <a:ext cx="5738736" cy="351635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366347</xdr:colOff>
      <xdr:row>3</xdr:row>
      <xdr:rowOff>36634</xdr:rowOff>
    </xdr:from>
    <xdr:to>
      <xdr:col>12</xdr:col>
      <xdr:colOff>27986</xdr:colOff>
      <xdr:row>23</xdr:row>
      <xdr:rowOff>139696</xdr:rowOff>
    </xdr:to>
    <xdr:pic>
      <xdr:nvPicPr>
        <xdr:cNvPr id="5" name="Picture 4" descr="C:\Users\COMP\Downloads\WhatsApp Image 2023-08-08 at 5.31.09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2616" y="608134"/>
          <a:ext cx="5742985" cy="391306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8" sqref="E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33635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31600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31600</v>
      </c>
      <c r="D5" s="56" t="s">
        <v>61</v>
      </c>
      <c r="E5" s="57">
        <f>ROUND(C5/10.764,0)</f>
        <v>2936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12500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19100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19100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31600</v>
      </c>
      <c r="D10" s="56" t="s">
        <v>61</v>
      </c>
      <c r="E10" s="57">
        <f>ROUND(C10/10.764,0)</f>
        <v>2936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59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875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2569000</v>
      </c>
      <c r="D17" s="71"/>
      <c r="E17" s="71">
        <f>C16*2000</f>
        <v>1750000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C19" sqref="C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5000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5000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795</v>
      </c>
      <c r="D18" s="72"/>
      <c r="E18" s="73"/>
      <c r="F18" s="74"/>
      <c r="G18" s="74"/>
    </row>
    <row r="19" spans="1:7">
      <c r="A19" s="15"/>
      <c r="B19" s="6"/>
      <c r="C19" s="29">
        <f>C18*C16</f>
        <v>3975000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3398625</v>
      </c>
      <c r="C20" s="30">
        <f>C19*95%</f>
        <v>3776250</v>
      </c>
      <c r="D20" s="74" t="s">
        <v>24</v>
      </c>
      <c r="E20" s="30">
        <f>C20*90%</f>
        <v>3398625</v>
      </c>
      <c r="F20" s="74" t="s">
        <v>24</v>
      </c>
      <c r="G20" s="74"/>
    </row>
    <row r="21" spans="1:7">
      <c r="A21" s="15"/>
      <c r="C21" s="30">
        <f>C19*80%</f>
        <v>3180000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1590000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8281.25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R5" sqref="R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1094.1666666666667</v>
      </c>
      <c r="C2" s="4">
        <f t="shared" ref="C2:C10" si="2">B2*1.2</f>
        <v>1313</v>
      </c>
      <c r="D2" s="4">
        <f t="shared" ref="D2:D10" si="3">C2*1.2</f>
        <v>1575.6</v>
      </c>
      <c r="E2" s="5">
        <f t="shared" ref="E2:E10" si="4">R2</f>
        <v>5400000</v>
      </c>
      <c r="F2" s="4">
        <f t="shared" ref="F2:F10" si="5">ROUND((E2/B2),0)</f>
        <v>4935</v>
      </c>
      <c r="G2" s="4">
        <f t="shared" ref="G2:G10" si="6">ROUND((E2/C2),0)</f>
        <v>4113</v>
      </c>
      <c r="H2" s="4">
        <f t="shared" ref="H2:H10" si="7">ROUND((E2/D2),0)</f>
        <v>3427</v>
      </c>
      <c r="I2" s="4">
        <f t="shared" ref="I2:I10" si="8">T2</f>
        <v>0</v>
      </c>
      <c r="J2" s="4">
        <f t="shared" ref="J2:J10" si="9">U2</f>
        <v>0</v>
      </c>
      <c r="K2" s="71"/>
      <c r="L2" s="71"/>
      <c r="M2" s="71"/>
      <c r="N2" s="71"/>
      <c r="O2" s="71">
        <v>0</v>
      </c>
      <c r="P2" s="71">
        <v>1313</v>
      </c>
      <c r="Q2" s="71">
        <f t="shared" ref="Q2:Q10" si="10">P2/1.2</f>
        <v>1094.1666666666667</v>
      </c>
      <c r="R2" s="2">
        <v>5400000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705</v>
      </c>
      <c r="C3" s="4">
        <f t="shared" si="2"/>
        <v>846</v>
      </c>
      <c r="D3" s="4">
        <f t="shared" si="3"/>
        <v>1015.1999999999999</v>
      </c>
      <c r="E3" s="5">
        <f t="shared" si="4"/>
        <v>3800000</v>
      </c>
      <c r="F3" s="4">
        <f t="shared" si="5"/>
        <v>5390</v>
      </c>
      <c r="G3" s="4">
        <f t="shared" si="6"/>
        <v>4492</v>
      </c>
      <c r="H3" s="4">
        <f t="shared" si="7"/>
        <v>3743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v>705</v>
      </c>
      <c r="R3" s="2">
        <v>3800000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565.97222222222229</v>
      </c>
      <c r="C4" s="4">
        <f t="shared" si="2"/>
        <v>679.16666666666674</v>
      </c>
      <c r="D4" s="4">
        <f t="shared" si="3"/>
        <v>815.00000000000011</v>
      </c>
      <c r="E4" s="5">
        <f t="shared" si="4"/>
        <v>3200000</v>
      </c>
      <c r="F4" s="4">
        <f t="shared" si="5"/>
        <v>5654</v>
      </c>
      <c r="G4" s="4">
        <f t="shared" si="6"/>
        <v>4712</v>
      </c>
      <c r="H4" s="4">
        <f t="shared" si="7"/>
        <v>3926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815</v>
      </c>
      <c r="P4" s="71">
        <f>O4/1.2</f>
        <v>679.16666666666674</v>
      </c>
      <c r="Q4" s="71">
        <f t="shared" si="10"/>
        <v>565.97222222222229</v>
      </c>
      <c r="R4" s="2">
        <v>3200000</v>
      </c>
      <c r="S4" s="2"/>
      <c r="T4" s="2"/>
    </row>
    <row r="5" spans="1:35">
      <c r="A5" s="4">
        <f t="shared" si="0"/>
        <v>0</v>
      </c>
      <c r="B5" s="4">
        <f t="shared" si="1"/>
        <v>469</v>
      </c>
      <c r="C5" s="4">
        <f t="shared" si="2"/>
        <v>562.79999999999995</v>
      </c>
      <c r="D5" s="4">
        <f t="shared" si="3"/>
        <v>675.3599999999999</v>
      </c>
      <c r="E5" s="5">
        <f t="shared" si="4"/>
        <v>3200000</v>
      </c>
      <c r="F5" s="4">
        <f t="shared" si="5"/>
        <v>6823</v>
      </c>
      <c r="G5" s="4">
        <f t="shared" si="6"/>
        <v>5686</v>
      </c>
      <c r="H5" s="4">
        <f t="shared" si="7"/>
        <v>4738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v>469</v>
      </c>
      <c r="R5" s="2">
        <v>3200000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ref="P7:P8" si="11"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1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ref="A11:A13" si="12">N11</f>
        <v>0</v>
      </c>
      <c r="B11" s="4">
        <f t="shared" ref="B11:B13" si="13">Q11</f>
        <v>0</v>
      </c>
      <c r="C11" s="4">
        <f t="shared" ref="C11:C13" si="14">B11*1.2</f>
        <v>0</v>
      </c>
      <c r="D11" s="4">
        <f t="shared" ref="D11:D13" si="15">C11*1.2</f>
        <v>0</v>
      </c>
      <c r="E11" s="5">
        <f t="shared" ref="E11:E13" si="16">R11</f>
        <v>0</v>
      </c>
      <c r="F11" s="4" t="e">
        <f t="shared" ref="F11:F13" si="17">ROUND((E11/B11),0)</f>
        <v>#DIV/0!</v>
      </c>
      <c r="G11" s="4" t="e">
        <f t="shared" ref="G11:G13" si="18">ROUND((E11/C11),0)</f>
        <v>#DIV/0!</v>
      </c>
      <c r="H11" s="4" t="e">
        <f t="shared" ref="H11:H13" si="19">ROUND((E11/D11),0)</f>
        <v>#DIV/0!</v>
      </c>
      <c r="I11" s="4">
        <f t="shared" ref="I11:I13" si="20">T11</f>
        <v>0</v>
      </c>
      <c r="J11" s="4">
        <f t="shared" ref="J11:J13" si="21">U11</f>
        <v>0</v>
      </c>
      <c r="K11" s="71"/>
      <c r="L11" s="71"/>
      <c r="M11" s="71"/>
      <c r="N11" s="71"/>
      <c r="O11" s="71">
        <v>0</v>
      </c>
      <c r="P11" s="71">
        <f t="shared" ref="P11" si="22">O11/1.2</f>
        <v>0</v>
      </c>
      <c r="Q11" s="71">
        <f t="shared" ref="Q11:Q13" si="23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34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4"/>
        <v>0</v>
      </c>
      <c r="R15" s="2">
        <v>0</v>
      </c>
      <c r="S15" s="2"/>
    </row>
    <row r="16" spans="1:35">
      <c r="A16" s="4">
        <f t="shared" ref="A16:A19" si="35">N16</f>
        <v>0</v>
      </c>
      <c r="B16" s="4">
        <f t="shared" ref="B16:B19" si="36">Q16</f>
        <v>0</v>
      </c>
      <c r="C16" s="4">
        <f t="shared" ref="C16:C19" si="37">B16*1.2</f>
        <v>0</v>
      </c>
      <c r="D16" s="4">
        <f t="shared" ref="D16:D19" si="38">C16*1.2</f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9" si="43">T16</f>
        <v>0</v>
      </c>
      <c r="J16" s="4">
        <f t="shared" si="43"/>
        <v>0</v>
      </c>
      <c r="O16">
        <v>0</v>
      </c>
      <c r="P16">
        <f t="shared" ref="P16:P17" si="44">O16/1.2</f>
        <v>0</v>
      </c>
      <c r="Q16">
        <f t="shared" ref="Q16:Q18" si="45">P16/1.2</f>
        <v>0</v>
      </c>
      <c r="R16" s="2">
        <v>0</v>
      </c>
      <c r="S16" s="2"/>
    </row>
    <row r="17" spans="1:19">
      <c r="A17" s="4">
        <f t="shared" si="35"/>
        <v>0</v>
      </c>
      <c r="B17" s="4">
        <f t="shared" si="36"/>
        <v>0</v>
      </c>
      <c r="C17" s="4">
        <f t="shared" si="37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O17">
        <v>0</v>
      </c>
      <c r="P17">
        <f t="shared" si="44"/>
        <v>0</v>
      </c>
      <c r="Q17">
        <f t="shared" si="45"/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>
        <v>0</v>
      </c>
      <c r="P18">
        <f>O18/1.2</f>
        <v>0</v>
      </c>
      <c r="Q18">
        <f t="shared" si="45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71">
        <v>0</v>
      </c>
      <c r="P19" s="71">
        <f>O19/1.2</f>
        <v>0</v>
      </c>
      <c r="Q19" s="71">
        <f t="shared" ref="Q19" si="4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Q22:Q34"/>
  <sheetViews>
    <sheetView workbookViewId="0">
      <selection activeCell="E8" sqref="E8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E15" zoomScale="115" zoomScaleNormal="115"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B8" workbookViewId="0">
      <selection activeCell="H18" sqref="H1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B4" zoomScale="115" zoomScaleNormal="115" workbookViewId="0">
      <selection activeCell="J8" sqref="J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F4:I20"/>
  <sheetViews>
    <sheetView tabSelected="1" workbookViewId="0">
      <selection activeCell="F17" sqref="F17:I23"/>
    </sheetView>
  </sheetViews>
  <sheetFormatPr defaultRowHeight="15"/>
  <sheetData>
    <row r="4" spans="6:9">
      <c r="F4" s="71" t="s">
        <v>99</v>
      </c>
      <c r="G4">
        <v>15.5</v>
      </c>
      <c r="H4">
        <v>14</v>
      </c>
      <c r="I4">
        <f>G4*H4</f>
        <v>217</v>
      </c>
    </row>
    <row r="5" spans="6:9">
      <c r="F5" s="71" t="s">
        <v>100</v>
      </c>
      <c r="G5">
        <v>8.4</v>
      </c>
      <c r="H5">
        <v>16.5</v>
      </c>
      <c r="I5" s="71">
        <f t="shared" ref="I5:I10" si="0">G5*H5</f>
        <v>138.6</v>
      </c>
    </row>
    <row r="6" spans="6:9">
      <c r="F6" s="71" t="s">
        <v>100</v>
      </c>
      <c r="G6">
        <v>4.8</v>
      </c>
      <c r="H6">
        <v>7.1</v>
      </c>
      <c r="I6" s="71">
        <f t="shared" si="0"/>
        <v>34.08</v>
      </c>
    </row>
    <row r="7" spans="6:9">
      <c r="F7" s="71" t="s">
        <v>100</v>
      </c>
      <c r="G7">
        <v>6.1</v>
      </c>
      <c r="H7">
        <v>4.0999999999999996</v>
      </c>
      <c r="I7" s="71">
        <f t="shared" si="0"/>
        <v>25.009999999999998</v>
      </c>
    </row>
    <row r="8" spans="6:9">
      <c r="F8" s="71" t="s">
        <v>101</v>
      </c>
      <c r="G8">
        <v>13</v>
      </c>
      <c r="H8">
        <v>14.6</v>
      </c>
      <c r="I8" s="71">
        <f>G8*H8</f>
        <v>189.79999999999998</v>
      </c>
    </row>
    <row r="9" spans="6:9">
      <c r="F9" s="71" t="s">
        <v>102</v>
      </c>
      <c r="G9">
        <v>10.4</v>
      </c>
      <c r="H9">
        <v>9.1</v>
      </c>
      <c r="I9" s="71">
        <f>G9*H9</f>
        <v>94.64</v>
      </c>
    </row>
    <row r="10" spans="6:9">
      <c r="F10" s="71" t="s">
        <v>103</v>
      </c>
      <c r="G10">
        <v>4.2</v>
      </c>
      <c r="H10">
        <v>6.4</v>
      </c>
      <c r="I10" s="71">
        <f>G10*H10</f>
        <v>26.880000000000003</v>
      </c>
    </row>
    <row r="11" spans="6:9">
      <c r="I11">
        <f>SUM(I4:I10)</f>
        <v>726.01</v>
      </c>
    </row>
    <row r="12" spans="6:9">
      <c r="F12" s="71" t="s">
        <v>69</v>
      </c>
      <c r="G12">
        <v>14.6</v>
      </c>
      <c r="H12">
        <v>3.5</v>
      </c>
      <c r="I12" s="71">
        <f>G12*H12</f>
        <v>51.1</v>
      </c>
    </row>
    <row r="13" spans="6:9">
      <c r="F13" s="71"/>
      <c r="G13">
        <v>15.5</v>
      </c>
      <c r="H13">
        <v>3.2</v>
      </c>
      <c r="I13" s="71">
        <f>G13*H13</f>
        <v>49.6</v>
      </c>
    </row>
    <row r="14" spans="6:9">
      <c r="F14" s="71"/>
      <c r="I14" s="71">
        <f>SUM(I12:I13)</f>
        <v>100.7</v>
      </c>
    </row>
    <row r="15" spans="6:9">
      <c r="F15" s="71"/>
      <c r="I15">
        <f>I14+I11</f>
        <v>826.71</v>
      </c>
    </row>
    <row r="17" spans="6:9">
      <c r="F17" s="71"/>
    </row>
    <row r="18" spans="6:9">
      <c r="F18" s="71"/>
      <c r="I18" s="71"/>
    </row>
    <row r="19" spans="6:9">
      <c r="F19" s="71"/>
      <c r="I19" s="71"/>
    </row>
    <row r="20" spans="6:9">
      <c r="F20" s="71"/>
      <c r="I20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Measurement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2024-04-25T10:37:50Z</dcterms:modified>
</cp:coreProperties>
</file>