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rivate Case\Ayub Patel - Canadian Report\"/>
    </mc:Choice>
  </mc:AlternateContent>
  <xr:revisionPtr revIDLastSave="0" documentId="13_ncr:1_{6E448907-59D0-4153-9CA9-E6CF2770B9E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" i="23" l="1"/>
  <c r="I28" i="4" l="1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<sst xmlns="http://schemas.openxmlformats.org/spreadsheetml/2006/main" count="132" uniqueCount="86">
  <si>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</si>
  <si>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</si>
  <si>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</si>
  <si>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</si>
  <si>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</si>
  <si>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</si>
  <si>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</si>
  <si>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</si>
  <si>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</si>
  <si>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</si>
  <si>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</si>
  <si>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</si>
  <si>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</si>
  <si>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</si>
  <si>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</si>
  <si>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</si>
  <si>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</si>
  <si>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</si>
  <si>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</si>
  <si>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</si>
  <si>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</si>
  <si>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</si>
  <si>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</si>
  <si>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</si>
  <si>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</si>
  <si>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</si>
  <si>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</si>
  <si>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</si>
  <si>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</si>
  <si>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</si>
  <si>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</si>
  <si>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</si>
  <si>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</si>
  <si>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</si>
  <si>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</si>
  <si>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</si>
  <si>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</si>
  <si>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</si>
  <si>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</si>
  <si>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</si>
  <si>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</si>
  <si>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</si>
  <si>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</si>
  <si>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</si>
  <si>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</si>
  <si>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</si>
  <si>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</si>
  <si>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</si>
  <si>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</si>
  <si>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</si>
  <si>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</si>
  <si>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</si>
  <si>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</si>
  <si>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</si>
  <si>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</si>
  <si>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</si>
  <si>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</si>
  <si>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</si>
  <si>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</si>
  <si>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</si>
  <si>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</si>
  <si>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</si>
  <si>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</si>
  <si>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</si>
  <si>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</si>
  <si>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</si>
  <si>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</si>
  <si>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</si>
  <si>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</si>
  <si>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</si>
  <si>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</si>
  <si>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</si>
  <si>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</si>
  <si>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</si>
  <si>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</si>
  <si>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</si>
  <si>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</si>
  <si>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</si>
  <si>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</si>
  <si>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</si>
  <si>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</si>
  <si>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</si>
  <si>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</si>
  <si>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</si>
  <si>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 Dollar</t>
  </si>
  <si>
    <t>INSURANCE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</si>
</sst>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1</xdr:row>
      <xdr:rowOff>0</xdr:rowOff>
    </xdr:from>
    <xdr:to>
      <xdr:col>16</xdr:col>
      <xdr:colOff>48558</xdr:colOff>
      <xdr:row>18</xdr:row>
      <xdr:rowOff>124347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8AE3FD-D6AF-42B4-AA0A-05C628F8F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6425" y="190500"/>
          <a:ext cx="6687483" cy="3743847"/>
        </a:xfrm>
        <a:prstGeom prst="rect">
          <a:avLst/>
        </a:prstGeom>
      </xdr:spPr>
    </xdr:pic>
    <xdr:clientData/>
  </xdr:twoCellAnchor>
  <xdr:twoCellAnchor editAs="oneCell">
    <xdr:from>
      <xdr:col>16</xdr:col>
      <xdr:colOff>123825</xdr:colOff>
      <xdr:row>1</xdr:row>
      <xdr:rowOff>38100</xdr:rowOff>
    </xdr:from>
    <xdr:to>
      <xdr:col>27</xdr:col>
      <xdr:colOff>96182</xdr:colOff>
      <xdr:row>18</xdr:row>
      <xdr:rowOff>143395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FD2AB6-5B89-4AE6-9634-AFD2D7F01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49175" y="228600"/>
          <a:ext cx="6677957" cy="372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22</xdr:row>
      <xdr:rowOff>0</xdr:rowOff>
    </xdr:from>
    <xdr:to>
      <xdr:col>27</xdr:col>
      <xdr:colOff>572431</xdr:colOff>
      <xdr:row>41</xdr:row>
      <xdr:rowOff>19558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B903FA-B33A-4A16-8021-832EDF144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34950" y="4572000"/>
          <a:ext cx="6668431" cy="363905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18</xdr:col>
      <xdr:colOff>162884</xdr:colOff>
      <xdr:row>41</xdr:row>
      <xdr:rowOff>29111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2E89CB-D588-4AA3-AF5C-4295709D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38950" y="4381500"/>
          <a:ext cx="6868484" cy="383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7</xdr:col>
      <xdr:colOff>10481</xdr:colOff>
      <xdr:row>48</xdr:row>
      <xdr:rowOff>181505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E6DA4B-0A4B-43EA-A34D-4797A034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905500"/>
          <a:ext cx="6849431" cy="380100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</xdr:row>
      <xdr:rowOff>0</xdr:rowOff>
    </xdr:from>
    <xdr:to>
      <xdr:col>19</xdr:col>
      <xdr:colOff>39041</xdr:colOff>
      <xdr:row>66</xdr:row>
      <xdr:rowOff>541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854D4A-6792-4C6D-929E-9C354F28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48550" y="9144000"/>
          <a:ext cx="6744641" cy="38772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48</xdr:row>
      <xdr:rowOff>1239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1DAE11-2ED6-45E9-B5DF-7B1566AF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3EE4E-2208-4935-A91B-98491B39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1718D-826D-4326-8664-DFC33DCA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278306</xdr:colOff>
      <xdr:row>45</xdr:row>
      <xdr:rowOff>96387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4AA21E-C5BD-42AC-864A-0215D1AB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08706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354516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D045D-2FA8-4013-BBF7-9562AFD6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84916" cy="8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R84"/>
  <sheetViews>
    <sheetView tabSelected="1" topLeftCell="A34" workbookViewId="0">
      <selection activeCell="E61" sqref="E6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19500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16800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2700</v>
      </c>
      <c r="D13" s="19"/>
    </row>
    <row r="14" spans="1:6" x14ac:dyDescent="0.25">
      <c r="A14" s="16" t="s">
        <v>15</v>
      </c>
      <c r="B14" s="20"/>
      <c r="C14" s="21">
        <f>C5</f>
        <v>16800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19500</v>
      </c>
      <c r="D16" s="19"/>
    </row>
    <row r="17" spans="1:18" x14ac:dyDescent="0.25">
      <c r="B17" s="25"/>
      <c r="C17" s="26"/>
      <c r="D17" s="19"/>
    </row>
    <row r="18" spans="1:18" x14ac:dyDescent="0.25">
      <c r="A18" s="75" t="str">
        <f>E3</f>
        <v>ABUA</v>
      </c>
      <c r="B18" s="7"/>
      <c r="C18" s="31">
        <v>640</v>
      </c>
      <c r="D18" s="33">
        <f>C18*C4</f>
        <v>1728000</v>
      </c>
    </row>
    <row r="19" spans="1:18" x14ac:dyDescent="0.25">
      <c r="A19" s="16" t="s">
        <v>74</v>
      </c>
      <c r="B19" s="6"/>
      <c r="C19" s="32">
        <f>C18*C16</f>
        <v>12480000</v>
      </c>
      <c r="D19" s="33"/>
    </row>
    <row r="20" spans="1:18" x14ac:dyDescent="0.25">
      <c r="A20" s="16" t="s">
        <v>24</v>
      </c>
      <c r="C20" s="34">
        <f>C19*90%</f>
        <v>11232000</v>
      </c>
      <c r="D20" s="19"/>
    </row>
    <row r="21" spans="1:18" x14ac:dyDescent="0.25">
      <c r="A21" s="16" t="s">
        <v>25</v>
      </c>
      <c r="C21" s="34">
        <f>C19*80%</f>
        <v>9984000</v>
      </c>
      <c r="D21" s="19"/>
      <c r="G21" t="s">
        <v>84</v>
      </c>
      <c r="R21" t="s">
        <v>74</v>
      </c>
    </row>
    <row r="22" spans="1:18" x14ac:dyDescent="0.25">
      <c r="A22" s="16"/>
      <c r="D22" s="35"/>
    </row>
    <row r="23" spans="1:18" x14ac:dyDescent="0.25">
      <c r="A23" s="36" t="s">
        <v>26</v>
      </c>
      <c r="B23" s="37"/>
      <c r="C23" s="38">
        <f>C4*C18</f>
        <v>1728000</v>
      </c>
      <c r="D23"/>
    </row>
    <row r="24" spans="1:18" x14ac:dyDescent="0.25">
      <c r="A24" s="16" t="s">
        <v>27</v>
      </c>
      <c r="D24"/>
    </row>
    <row r="25" spans="1:18" x14ac:dyDescent="0.25">
      <c r="A25" s="39" t="s">
        <v>28</v>
      </c>
      <c r="B25" s="17"/>
      <c r="C25" s="34">
        <f>C19*0.025/12</f>
        <v>26000</v>
      </c>
      <c r="D25"/>
    </row>
    <row r="26" spans="1:18" x14ac:dyDescent="0.25">
      <c r="C26" s="34"/>
      <c r="D26"/>
    </row>
    <row r="27" spans="1:18" x14ac:dyDescent="0.25">
      <c r="C27" s="34"/>
      <c r="D27"/>
    </row>
    <row r="28" spans="1:18" x14ac:dyDescent="0.25">
      <c r="C28"/>
      <c r="D28"/>
    </row>
    <row r="29" spans="1:18" x14ac:dyDescent="0.25">
      <c r="C29"/>
      <c r="D29"/>
    </row>
    <row r="30" spans="1:18" x14ac:dyDescent="0.25">
      <c r="C30"/>
      <c r="D30"/>
    </row>
    <row r="31" spans="1:18" x14ac:dyDescent="0.25">
      <c r="C31"/>
      <c r="D31"/>
    </row>
    <row r="32" spans="1:18" x14ac:dyDescent="0.25">
      <c r="C32"/>
      <c r="D32"/>
    </row>
    <row r="33" spans="1:18" x14ac:dyDescent="0.25">
      <c r="C33"/>
      <c r="D33"/>
    </row>
    <row r="34" spans="1:18" x14ac:dyDescent="0.25">
      <c r="C34"/>
      <c r="D34"/>
    </row>
    <row r="35" spans="1:18" x14ac:dyDescent="0.25">
      <c r="C35"/>
      <c r="D35"/>
    </row>
    <row r="36" spans="1:18" x14ac:dyDescent="0.25">
      <c r="C36"/>
      <c r="D36"/>
    </row>
    <row r="37" spans="1:18" x14ac:dyDescent="0.25">
      <c r="C37"/>
      <c r="D37"/>
    </row>
    <row r="38" spans="1:18" x14ac:dyDescent="0.25">
      <c r="C38"/>
      <c r="D38"/>
    </row>
    <row r="39" spans="1:18" x14ac:dyDescent="0.25">
      <c r="C39"/>
      <c r="D39"/>
    </row>
    <row r="40" spans="1:18" x14ac:dyDescent="0.25">
      <c r="C40"/>
      <c r="D40"/>
    </row>
    <row r="43" spans="1:18" x14ac:dyDescent="0.25">
      <c r="I43" t="s">
        <v>24</v>
      </c>
      <c r="R43" t="s">
        <v>28</v>
      </c>
    </row>
    <row r="46" spans="1:18" x14ac:dyDescent="0.25">
      <c r="A46" s="40"/>
    </row>
    <row r="51" spans="1:2" x14ac:dyDescent="0.25">
      <c r="B51" t="s">
        <v>25</v>
      </c>
    </row>
    <row r="59" spans="1:2" ht="15.75" x14ac:dyDescent="0.25">
      <c r="A59" s="41"/>
    </row>
    <row r="60" spans="1:2" ht="15.75" x14ac:dyDescent="0.25">
      <c r="A60" s="41"/>
    </row>
    <row r="61" spans="1:2" ht="15.75" x14ac:dyDescent="0.25">
      <c r="A61" s="41"/>
    </row>
    <row r="62" spans="1:2" ht="15.75" x14ac:dyDescent="0.25">
      <c r="A62" s="41"/>
    </row>
    <row r="63" spans="1:2" ht="15.75" x14ac:dyDescent="0.25">
      <c r="A63" s="41"/>
    </row>
    <row r="64" spans="1:2" ht="15.75" x14ac:dyDescent="0.25">
      <c r="A64" s="41"/>
    </row>
    <row r="65" spans="1:10" ht="15.75" x14ac:dyDescent="0.25">
      <c r="A65" s="41"/>
    </row>
    <row r="68" spans="1:10" x14ac:dyDescent="0.25">
      <c r="J68" t="s">
        <v>85</v>
      </c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3" sqref="U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12000000</v>
      </c>
      <c r="F2" s="4">
        <f t="shared" ref="F2:F15" si="4">ROUND((E2/B2),0)</f>
        <v>26182</v>
      </c>
      <c r="G2" s="77">
        <f t="shared" ref="G2:G15" si="5">ROUND((E2/C2),0)</f>
        <v>21818</v>
      </c>
      <c r="H2" s="77">
        <f t="shared" ref="H2:H15" si="6">ROUND((E2/D2),0)</f>
        <v>18182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550</v>
      </c>
      <c r="Q2" s="7">
        <f t="shared" ref="Q2:Q10" si="9">P2/1.2</f>
        <v>458.33333333333337</v>
      </c>
      <c r="R2" s="78">
        <v>12000000</v>
      </c>
      <c r="S2" s="2"/>
    </row>
    <row r="3" spans="1:19" x14ac:dyDescent="0.25">
      <c r="A3" s="4">
        <v>2</v>
      </c>
      <c r="B3" s="4">
        <f t="shared" si="0"/>
        <v>470</v>
      </c>
      <c r="C3" s="4">
        <f t="shared" si="1"/>
        <v>564</v>
      </c>
      <c r="D3" s="4">
        <f t="shared" si="2"/>
        <v>676.8</v>
      </c>
      <c r="E3" s="5">
        <f t="shared" si="3"/>
        <v>12500000</v>
      </c>
      <c r="F3" s="4">
        <f t="shared" si="4"/>
        <v>26596</v>
      </c>
      <c r="G3" s="77">
        <f t="shared" si="5"/>
        <v>22163</v>
      </c>
      <c r="H3" s="77">
        <f t="shared" si="6"/>
        <v>18469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564</v>
      </c>
      <c r="Q3" s="7">
        <f t="shared" si="9"/>
        <v>470</v>
      </c>
      <c r="R3" s="78">
        <v>12500000</v>
      </c>
      <c r="S3" s="2"/>
    </row>
    <row r="4" spans="1:19" x14ac:dyDescent="0.25">
      <c r="A4" s="4">
        <v>3</v>
      </c>
      <c r="B4" s="4">
        <f t="shared" si="0"/>
        <v>300</v>
      </c>
      <c r="C4" s="4">
        <f t="shared" si="1"/>
        <v>360</v>
      </c>
      <c r="D4" s="4">
        <f t="shared" si="2"/>
        <v>432</v>
      </c>
      <c r="E4" s="5">
        <f t="shared" si="3"/>
        <v>7500000</v>
      </c>
      <c r="F4" s="4">
        <f t="shared" si="4"/>
        <v>25000</v>
      </c>
      <c r="G4" s="77">
        <f t="shared" si="5"/>
        <v>20833</v>
      </c>
      <c r="H4" s="77">
        <f t="shared" si="6"/>
        <v>17361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300</v>
      </c>
      <c r="R4" s="78">
        <v>7500000</v>
      </c>
      <c r="S4" s="2"/>
    </row>
    <row r="5" spans="1:19" x14ac:dyDescent="0.25">
      <c r="A5" s="4">
        <v>4</v>
      </c>
      <c r="B5" s="4">
        <f t="shared" si="0"/>
        <v>435</v>
      </c>
      <c r="C5" s="4">
        <f t="shared" si="1"/>
        <v>522</v>
      </c>
      <c r="D5" s="4">
        <f t="shared" si="2"/>
        <v>626.4</v>
      </c>
      <c r="E5" s="5">
        <f t="shared" si="3"/>
        <v>11400000</v>
      </c>
      <c r="F5" s="4">
        <f t="shared" si="4"/>
        <v>26207</v>
      </c>
      <c r="G5" s="77">
        <f t="shared" si="5"/>
        <v>21839</v>
      </c>
      <c r="H5" s="77">
        <f t="shared" si="6"/>
        <v>18199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435</v>
      </c>
      <c r="R5" s="78">
        <v>11400000</v>
      </c>
      <c r="S5" s="2"/>
    </row>
    <row r="6" spans="1:19" x14ac:dyDescent="0.25">
      <c r="A6" s="4">
        <v>5</v>
      </c>
      <c r="B6" s="4">
        <f t="shared" si="0"/>
        <v>475</v>
      </c>
      <c r="C6" s="4">
        <f t="shared" si="1"/>
        <v>570</v>
      </c>
      <c r="D6" s="4">
        <f t="shared" si="2"/>
        <v>684</v>
      </c>
      <c r="E6" s="5">
        <f t="shared" si="3"/>
        <v>12000000</v>
      </c>
      <c r="F6" s="4">
        <f t="shared" si="4"/>
        <v>25263</v>
      </c>
      <c r="G6" s="79">
        <f t="shared" si="5"/>
        <v>21053</v>
      </c>
      <c r="H6" s="79">
        <f t="shared" si="6"/>
        <v>17544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10"/>
        <v>0</v>
      </c>
      <c r="Q6" s="80">
        <v>475</v>
      </c>
      <c r="R6" s="81">
        <v>12000000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493</v>
      </c>
      <c r="H28" s="10">
        <v>25000</v>
      </c>
      <c r="I28" s="10">
        <f>H28*G28</f>
        <v>12325000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640</v>
      </c>
      <c r="H29" s="10">
        <f>G29/G28</f>
        <v>1.2981744421906694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2024-05-11T05:35:17Z</dcterms:modified>
</cp:coreProperties>
</file>