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053168D-0256-4C57-9849-AF9128EE6E8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1" i="5" l="1"/>
  <c r="B9" i="5"/>
  <c r="E40" i="5"/>
  <c r="E39" i="5"/>
  <c r="J18" i="5" l="1"/>
  <c r="I18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L39" i="5" l="1"/>
  <c r="K39" i="5"/>
  <c r="B8" i="5"/>
  <c r="B13" i="5"/>
  <c r="B14" i="5" s="1"/>
  <c r="B15" i="5" s="1"/>
  <c r="B20" i="5" s="1"/>
  <c r="B25" i="5" s="1"/>
  <c r="K41" i="5"/>
  <c r="L41" i="5"/>
  <c r="K40" i="5"/>
  <c r="B23" i="5" l="1"/>
  <c r="B21" i="5"/>
  <c r="B22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<sst xmlns="http://schemas.openxmlformats.org/spreadsheetml/2006/main" count="27" uniqueCount="27">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</sst>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0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1" fillId="0" borderId="1" xfId="0" applyFont="1" applyBorder="1"/>
    <xf numFmtId="0" fontId="0" fillId="0" borderId="2" xfId="0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43</xdr:row>
      <xdr:rowOff>153565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4D4E0E-03AE-4EC3-9A43-247CDE8C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458030</xdr:colOff>
      <xdr:row>39</xdr:row>
      <xdr:rowOff>134406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7A5CBB-5786-49F1-BE0B-8E883427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44430" cy="756390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17</xdr:col>
      <xdr:colOff>200563</xdr:colOff>
      <xdr:row>25</xdr:row>
      <xdr:rowOff>124480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4B7991-025F-4B96-8736-9CCE8833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3858163" cy="469648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35</xdr:col>
      <xdr:colOff>29940</xdr:colOff>
      <xdr:row>39</xdr:row>
      <xdr:rowOff>115300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413FD3-4F8A-4DEF-9B1F-D6625D79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381000"/>
          <a:ext cx="9783540" cy="7163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115933</xdr:colOff>
      <xdr:row>38</xdr:row>
      <xdr:rowOff>115326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7D53D3-F11C-4DCB-B787-72AFDFAFE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98333" cy="7354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45</xdr:row>
      <xdr:rowOff>67881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D6A24F-4BF3-4985-A1BA-ED781CB0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workbookViewId="0">
      <selection activeCell="A5" sqref="A5:B23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3"/>
    </row>
    <row r="4" spans="1:12" ht="16.5" x14ac:dyDescent="0.3">
      <c r="A4" s="11"/>
      <c r="B4" s="12"/>
      <c r="C4" s="14"/>
      <c r="D4" s="14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2019</v>
      </c>
      <c r="C6" s="3"/>
      <c r="D6" s="2"/>
      <c r="I6" s="2">
        <v>2019</v>
      </c>
      <c r="J6" s="2">
        <v>2024</v>
      </c>
      <c r="K6" s="2">
        <f>J6-I6</f>
        <v>5</v>
      </c>
      <c r="L6" s="2">
        <f>K6-60</f>
        <v>-55</v>
      </c>
    </row>
    <row r="7" spans="1:12" ht="16.5" x14ac:dyDescent="0.3">
      <c r="A7" s="3" t="s">
        <v>6</v>
      </c>
      <c r="B7" s="3">
        <f>B5-B6</f>
        <v>5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-55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2" ht="16.5" x14ac:dyDescent="0.3">
      <c r="A9" s="3" t="s">
        <v>7</v>
      </c>
      <c r="B9" s="5">
        <f>387*2500</f>
        <v>967500</v>
      </c>
      <c r="C9" s="5"/>
      <c r="D9" s="4"/>
      <c r="H9" s="9"/>
      <c r="I9" s="10"/>
      <c r="J9" s="10">
        <v>387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7.5</v>
      </c>
      <c r="C13" s="3"/>
      <c r="D13" s="2"/>
    </row>
    <row r="14" spans="1:12" ht="16.5" x14ac:dyDescent="0.3">
      <c r="A14" s="3"/>
      <c r="B14" s="6">
        <f>B13%</f>
        <v>7.4999999999999997E-2</v>
      </c>
      <c r="C14" s="6"/>
      <c r="D14" s="15"/>
    </row>
    <row r="15" spans="1:12" ht="16.5" x14ac:dyDescent="0.3">
      <c r="A15" s="3" t="s">
        <v>11</v>
      </c>
      <c r="B15" s="5">
        <f>ROUND((B9*B14),0)</f>
        <v>72563</v>
      </c>
      <c r="C15" s="5"/>
      <c r="D15" s="5"/>
    </row>
    <row r="16" spans="1:12" ht="16.5" x14ac:dyDescent="0.3">
      <c r="A16" s="3"/>
      <c r="B16" s="5"/>
      <c r="C16" s="5"/>
      <c r="D16" s="5"/>
      <c r="I16" t="s">
        <v>25</v>
      </c>
      <c r="J16" t="s">
        <v>26</v>
      </c>
    </row>
    <row r="17" spans="1:10" ht="16.5" x14ac:dyDescent="0.3">
      <c r="A17" s="3" t="s">
        <v>2</v>
      </c>
      <c r="B17" s="5">
        <v>387</v>
      </c>
      <c r="C17" s="5"/>
      <c r="D17" s="4"/>
      <c r="I17">
        <v>262</v>
      </c>
      <c r="J17">
        <v>122</v>
      </c>
    </row>
    <row r="18" spans="1:10" ht="16.5" x14ac:dyDescent="0.3">
      <c r="A18" s="3" t="s">
        <v>22</v>
      </c>
      <c r="B18" s="3">
        <v>6000</v>
      </c>
      <c r="C18" s="3"/>
      <c r="D18" s="2"/>
      <c r="I18">
        <f>I17*1.2</f>
        <v>314.39999999999998</v>
      </c>
      <c r="J18">
        <f>J17*40%</f>
        <v>48.800000000000004</v>
      </c>
    </row>
    <row r="19" spans="1:10" ht="16.5" x14ac:dyDescent="0.3">
      <c r="A19" s="3" t="s">
        <v>12</v>
      </c>
      <c r="B19" s="5">
        <f>B18*B17</f>
        <v>2322000</v>
      </c>
      <c r="C19" s="5"/>
      <c r="D19" s="4"/>
    </row>
    <row r="20" spans="1:10" ht="16.5" x14ac:dyDescent="0.3">
      <c r="A20" s="7" t="s">
        <v>13</v>
      </c>
      <c r="B20" s="8">
        <f>B19-B15</f>
        <v>2249437</v>
      </c>
      <c r="C20" s="16"/>
      <c r="D20" s="16"/>
    </row>
    <row r="21" spans="1:10" ht="16.5" x14ac:dyDescent="0.3">
      <c r="A21" s="7" t="s">
        <v>14</v>
      </c>
      <c r="B21" s="8">
        <f>B20*0.9</f>
        <v>2024493.3</v>
      </c>
      <c r="C21" s="16"/>
      <c r="D21" s="16"/>
    </row>
    <row r="22" spans="1:10" ht="16.5" x14ac:dyDescent="0.3">
      <c r="A22" s="7" t="s">
        <v>15</v>
      </c>
      <c r="B22" s="8">
        <f>B20*0.8</f>
        <v>1799549.6</v>
      </c>
      <c r="C22" s="16"/>
      <c r="D22" s="16"/>
    </row>
    <row r="23" spans="1:10" ht="16.5" x14ac:dyDescent="0.3">
      <c r="A23" s="7" t="s">
        <v>16</v>
      </c>
      <c r="B23" s="8">
        <f>B20*0.025/12</f>
        <v>4686.3270833333336</v>
      </c>
      <c r="C23" s="16"/>
      <c r="D23" s="16"/>
    </row>
    <row r="25" spans="1:10" x14ac:dyDescent="0.25">
      <c r="B25" s="1">
        <f>B20/387</f>
        <v>5812.4987080103356</v>
      </c>
      <c r="J25" s="17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0" x14ac:dyDescent="0.25">
      <c r="D32" s="2">
        <v>450</v>
      </c>
      <c r="E32" s="18">
        <v>365</v>
      </c>
      <c r="F32" s="2">
        <v>2500000</v>
      </c>
      <c r="G32" s="2">
        <f t="shared" ref="G32:G37" si="0">F32/E32</f>
        <v>6849.3150684931506</v>
      </c>
      <c r="H32" s="2">
        <f t="shared" ref="H32:H37" si="1">F32/D32</f>
        <v>5555.5555555555557</v>
      </c>
      <c r="I32" s="2">
        <f>D32/E32</f>
        <v>1.2328767123287672</v>
      </c>
    </row>
    <row r="33" spans="4:13" x14ac:dyDescent="0.25">
      <c r="D33" s="2">
        <v>490</v>
      </c>
      <c r="E33" s="18"/>
      <c r="F33" s="2">
        <v>3000000</v>
      </c>
      <c r="G33" s="2" t="e">
        <f t="shared" si="0"/>
        <v>#DIV/0!</v>
      </c>
      <c r="H33" s="2" t="e">
        <f>G33/1.2</f>
        <v>#DIV/0!</v>
      </c>
      <c r="I33" s="2"/>
    </row>
    <row r="34" spans="4:13" x14ac:dyDescent="0.25">
      <c r="D34" s="2">
        <v>510</v>
      </c>
      <c r="E34" s="18"/>
      <c r="F34" s="4">
        <v>3200000</v>
      </c>
      <c r="G34" s="2" t="e">
        <f t="shared" si="0"/>
        <v>#DIV/0!</v>
      </c>
      <c r="H34" s="2">
        <f t="shared" si="1"/>
        <v>6274.5098039215691</v>
      </c>
      <c r="I34" s="2" t="e">
        <f>D34/E34</f>
        <v>#DIV/0!</v>
      </c>
    </row>
    <row r="35" spans="4:13" x14ac:dyDescent="0.25">
      <c r="D35" s="2"/>
      <c r="E35" s="18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4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4:13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/>
    </row>
    <row r="38" spans="4:13" x14ac:dyDescent="0.25">
      <c r="E38" t="s">
        <v>21</v>
      </c>
    </row>
    <row r="39" spans="4:13" x14ac:dyDescent="0.25">
      <c r="E39">
        <f>49.8*10.764</f>
        <v>536.04719999999998</v>
      </c>
      <c r="F39">
        <v>3000000</v>
      </c>
      <c r="G39" s="2">
        <f>F39/E39</f>
        <v>5596.5220973078494</v>
      </c>
      <c r="H39">
        <v>455000</v>
      </c>
      <c r="I39">
        <v>30000</v>
      </c>
      <c r="J39" s="2">
        <f t="shared" ref="J39:J44" si="2">I39+H39+F39</f>
        <v>3485000</v>
      </c>
      <c r="K39" s="2">
        <f>J39/E39</f>
        <v>6501.2931697059512</v>
      </c>
      <c r="L39" s="4">
        <f>J39/719</f>
        <v>4847.0097357440891</v>
      </c>
      <c r="M39" s="2"/>
    </row>
    <row r="40" spans="4:13" x14ac:dyDescent="0.25">
      <c r="E40">
        <f>34*10.764</f>
        <v>365.976</v>
      </c>
      <c r="F40">
        <v>2700000</v>
      </c>
      <c r="G40" s="2">
        <f>F40/E40</f>
        <v>7377.5329529805231</v>
      </c>
      <c r="H40">
        <v>948000</v>
      </c>
      <c r="I40">
        <v>30000</v>
      </c>
      <c r="J40" s="2">
        <f t="shared" si="2"/>
        <v>3678000</v>
      </c>
      <c r="K40" s="2">
        <f t="shared" ref="K40:K44" si="3">J40/E40</f>
        <v>10049.839333726803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>
        <f>47.55*10.764</f>
        <v>511.82819999999992</v>
      </c>
      <c r="F41" s="2">
        <v>1964000</v>
      </c>
      <c r="G41" s="2">
        <f t="shared" ref="G41:G44" si="4">F41/E41</f>
        <v>3837.2250688805352</v>
      </c>
      <c r="H41" s="2">
        <v>196600</v>
      </c>
      <c r="I41" s="2">
        <v>30000</v>
      </c>
      <c r="J41" s="2">
        <f t="shared" si="2"/>
        <v>2190600</v>
      </c>
      <c r="K41" s="2">
        <f t="shared" si="3"/>
        <v>4279.9517494346746</v>
      </c>
      <c r="L41" s="2" t="e">
        <f>J41/D41</f>
        <v>#DIV/0!</v>
      </c>
      <c r="M41" s="2"/>
    </row>
    <row r="42" spans="4:13" x14ac:dyDescent="0.25">
      <c r="D42" s="2"/>
      <c r="E42" s="2"/>
      <c r="F42" s="2"/>
      <c r="G42" s="2" t="e">
        <f t="shared" si="4"/>
        <v>#DIV/0!</v>
      </c>
      <c r="H42" s="2">
        <v>726000</v>
      </c>
      <c r="I42" s="2">
        <v>30000</v>
      </c>
      <c r="J42" s="2">
        <f t="shared" si="2"/>
        <v>756000</v>
      </c>
      <c r="K42" s="2" t="e">
        <f t="shared" si="3"/>
        <v>#DIV/0!</v>
      </c>
      <c r="L42" s="2"/>
      <c r="M42" s="2"/>
    </row>
    <row r="43" spans="4:13" x14ac:dyDescent="0.25">
      <c r="G43" s="2" t="e">
        <f t="shared" si="4"/>
        <v>#DIV/0!</v>
      </c>
      <c r="H43">
        <v>1200000</v>
      </c>
      <c r="I43" s="2">
        <v>30000</v>
      </c>
      <c r="J43" s="2">
        <f t="shared" si="2"/>
        <v>1230000</v>
      </c>
      <c r="K43" s="2" t="e">
        <f t="shared" si="3"/>
        <v>#DIV/0!</v>
      </c>
    </row>
    <row r="44" spans="4:13" x14ac:dyDescent="0.25">
      <c r="G44" s="19" t="e">
        <f t="shared" si="4"/>
        <v>#DIV/0!</v>
      </c>
      <c r="H44">
        <v>900000</v>
      </c>
      <c r="I44" s="2">
        <v>30000</v>
      </c>
      <c r="J44" s="2">
        <f t="shared" si="2"/>
        <v>930000</v>
      </c>
      <c r="K44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>
      <selection activeCell="T3" sqref="T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2024-05-13T05:04:53Z</dcterms:modified>
</cp:coreProperties>
</file>