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CBI\Sahara Darwaja\MEENA B SHARMA\"/>
    </mc:Choice>
  </mc:AlternateContent>
  <xr:revisionPtr revIDLastSave="0" documentId="13_ncr:1_{6B0EA0B6-8399-4698-8EE0-9C14777A1D09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F22" i="4" l="1"/>
  <c r="H19" i="4"/>
  <c r="G19" i="4"/>
  <c r="P20" i="4" l="1"/>
  <c r="G18" i="4" l="1"/>
  <c r="Q5" i="4"/>
  <c r="T5" i="4"/>
  <c r="Q4" i="4"/>
  <c r="F29" i="4"/>
  <c r="F20" i="4"/>
  <c r="G22" i="4" s="1"/>
  <c r="Q12" i="4" l="1"/>
  <c r="P12" i="4"/>
  <c r="P11" i="4"/>
  <c r="Q11" i="4" s="1"/>
  <c r="Q10" i="4"/>
  <c r="P10" i="4"/>
  <c r="P9" i="4"/>
  <c r="Q9" i="4" s="1"/>
  <c r="Q8" i="4"/>
  <c r="P8" i="4"/>
  <c r="P7" i="4"/>
  <c r="Q7" i="4" s="1"/>
  <c r="Q6" i="4"/>
  <c r="P6" i="4"/>
  <c r="P5" i="4"/>
  <c r="P4" i="4"/>
  <c r="P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<sst xmlns="http://schemas.openxmlformats.org/spreadsheetml/2006/main" count="31" uniqueCount="28">
  <si>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</si>
  <si>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</si>
  <si>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</si>
  <si>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</si>
  <si>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</si>
  <si>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</si>
  <si>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</si>
  <si>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</si>
  <si>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</si>
  <si>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</si>
  <si>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</si>
  <si>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</si>
  <si>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</si>
  <si>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1704, 17th Floor, Wing - B, Harsh Residancey, Village - MIre, Mumbai</t>
  </si>
  <si>
    <t>ca</t>
  </si>
  <si>
    <t>rate</t>
  </si>
  <si>
    <t>fmv</t>
  </si>
  <si>
    <t>agreement  - 2018</t>
  </si>
  <si>
    <t>av</t>
  </si>
  <si>
    <t>sd</t>
  </si>
  <si>
    <t>rd</t>
  </si>
  <si>
    <t>bv</t>
  </si>
  <si>
    <t>28.07.22</t>
  </si>
  <si>
    <t>02.02.24</t>
  </si>
  <si>
    <t>OC = 2019</t>
  </si>
  <si>
    <t>mca</t>
  </si>
  <si>
    <t>15000 to 20000 on ca</t>
  </si>
  <si>
    <t>bua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</si>
</sst>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16</xdr:col>
      <xdr:colOff>315645</xdr:colOff>
      <xdr:row>48</xdr:row>
      <xdr:rowOff>125055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FDEE82-DCF8-4E37-94E8-CEF5FD057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459645" cy="8811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16</xdr:col>
      <xdr:colOff>153698</xdr:colOff>
      <xdr:row>49</xdr:row>
      <xdr:rowOff>105933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A3CA73A-B348-440B-AA49-230A0EC701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297698" cy="829743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45</xdr:row>
      <xdr:rowOff>104775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BBA2BC-F684-4FC0-8A7E-1ED5B45FDA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486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3305F1-EEBC-48EA-BADA-278DD58C64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F23" sqref="F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9.855468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11" customWidth="1"/>
    <col min="17" max="17" width="10.7109375" customWidth="1"/>
    <col min="18" max="18" width="16" customWidth="1"/>
    <col min="19" max="19" width="11.140625" customWidth="1"/>
    <col min="21" max="21" width="13.42578125" bestFit="1" customWidth="1"/>
  </cols>
  <sheetData>
    <row r="1" spans="1:21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1" x14ac:dyDescent="0.25">
      <c r="A2" s="4">
        <f t="shared" ref="A2:A15" si="0">N2</f>
        <v>0</v>
      </c>
      <c r="B2" s="4">
        <f t="shared" ref="B2:B15" si="1">Q2</f>
        <v>900</v>
      </c>
      <c r="C2" s="4">
        <f>B2*1.2</f>
        <v>1080</v>
      </c>
      <c r="D2" s="4">
        <f t="shared" ref="D2:D13" si="2">C2*1.2</f>
        <v>1296</v>
      </c>
      <c r="E2" s="5">
        <f t="shared" ref="E2:E13" si="3">R2</f>
        <v>20000000</v>
      </c>
      <c r="F2" s="15">
        <f t="shared" ref="F2:F13" si="4">ROUND((E2/B2),0)</f>
        <v>22222</v>
      </c>
      <c r="G2" s="10">
        <f t="shared" ref="G2:G13" si="5">ROUND((E2/C2),0)</f>
        <v>18519</v>
      </c>
      <c r="H2" s="10">
        <f t="shared" ref="H2:H13" si="6">ROUND((E2/D2),0)</f>
        <v>15432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900</v>
      </c>
      <c r="R2" s="2">
        <v>20000000</v>
      </c>
      <c r="S2" s="8"/>
      <c r="T2" s="8"/>
    </row>
    <row r="3" spans="1:21" x14ac:dyDescent="0.25">
      <c r="A3" s="4">
        <f t="shared" si="0"/>
        <v>0</v>
      </c>
      <c r="B3" s="4">
        <f t="shared" si="1"/>
        <v>780</v>
      </c>
      <c r="C3" s="4">
        <f t="shared" ref="C3:C15" si="9">B3*1.2</f>
        <v>936</v>
      </c>
      <c r="D3" s="4">
        <f t="shared" si="2"/>
        <v>1123.2</v>
      </c>
      <c r="E3" s="5">
        <f t="shared" si="3"/>
        <v>15200000</v>
      </c>
      <c r="F3" s="15">
        <f t="shared" si="4"/>
        <v>19487</v>
      </c>
      <c r="G3" s="10">
        <f t="shared" si="5"/>
        <v>16239</v>
      </c>
      <c r="H3" s="10">
        <f t="shared" si="6"/>
        <v>13533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780</v>
      </c>
      <c r="R3" s="2">
        <v>15200000</v>
      </c>
      <c r="S3" s="8"/>
      <c r="T3" s="8"/>
    </row>
    <row r="4" spans="1:21" x14ac:dyDescent="0.25">
      <c r="A4" s="4">
        <f t="shared" si="0"/>
        <v>0</v>
      </c>
      <c r="B4" s="4">
        <f t="shared" si="1"/>
        <v>426.03911999999997</v>
      </c>
      <c r="C4" s="4">
        <f t="shared" si="9"/>
        <v>511.24694399999993</v>
      </c>
      <c r="D4" s="4">
        <f t="shared" si="2"/>
        <v>613.49633279999989</v>
      </c>
      <c r="E4" s="5">
        <f t="shared" si="3"/>
        <v>6700000</v>
      </c>
      <c r="F4" s="10">
        <f t="shared" si="4"/>
        <v>15726</v>
      </c>
      <c r="G4" s="10">
        <f t="shared" si="5"/>
        <v>13105</v>
      </c>
      <c r="H4" s="10">
        <f t="shared" si="6"/>
        <v>10921</v>
      </c>
      <c r="I4" s="4" t="e">
        <f>#REF!</f>
        <v>#REF!</v>
      </c>
      <c r="J4" s="4" t="str">
        <f t="shared" si="7"/>
        <v>28.07.22</v>
      </c>
      <c r="O4">
        <v>0</v>
      </c>
      <c r="P4">
        <f t="shared" si="8"/>
        <v>0</v>
      </c>
      <c r="Q4">
        <f>39.58*10.764</f>
        <v>426.03911999999997</v>
      </c>
      <c r="R4" s="2">
        <v>6700000</v>
      </c>
      <c r="S4" s="8" t="s">
        <v>22</v>
      </c>
      <c r="T4" s="8"/>
    </row>
    <row r="5" spans="1:21" x14ac:dyDescent="0.25">
      <c r="A5" s="4">
        <f t="shared" si="0"/>
        <v>0</v>
      </c>
      <c r="B5" s="4">
        <f t="shared" si="1"/>
        <v>683.83691999999996</v>
      </c>
      <c r="C5" s="4">
        <f t="shared" si="9"/>
        <v>820.60430399999996</v>
      </c>
      <c r="D5" s="4">
        <f t="shared" si="2"/>
        <v>984.7251647999999</v>
      </c>
      <c r="E5" s="5">
        <f t="shared" si="3"/>
        <v>12800000</v>
      </c>
      <c r="F5" s="15">
        <f t="shared" si="4"/>
        <v>18718</v>
      </c>
      <c r="G5" s="10">
        <f t="shared" si="5"/>
        <v>15598</v>
      </c>
      <c r="H5" s="10">
        <f t="shared" si="6"/>
        <v>12999</v>
      </c>
      <c r="I5" s="4" t="e">
        <f>#REF!</f>
        <v>#REF!</v>
      </c>
      <c r="J5" s="4" t="str">
        <f t="shared" si="7"/>
        <v>02.02.24</v>
      </c>
      <c r="O5">
        <v>0</v>
      </c>
      <c r="P5">
        <f t="shared" si="8"/>
        <v>0</v>
      </c>
      <c r="Q5">
        <f>T5*10.764</f>
        <v>683.83691999999996</v>
      </c>
      <c r="R5" s="2">
        <v>12800000</v>
      </c>
      <c r="S5" s="8" t="s">
        <v>23</v>
      </c>
      <c r="T5" s="8">
        <f>58.65+4.88</f>
        <v>63.53</v>
      </c>
      <c r="U5" s="2">
        <v>6</v>
      </c>
    </row>
    <row r="6" spans="1:21" x14ac:dyDescent="0.25">
      <c r="A6" s="4">
        <f t="shared" si="0"/>
        <v>0</v>
      </c>
      <c r="B6" s="4">
        <f t="shared" si="1"/>
        <v>0</v>
      </c>
      <c r="C6" s="4">
        <f t="shared" si="9"/>
        <v>0</v>
      </c>
      <c r="D6" s="4">
        <f t="shared" si="2"/>
        <v>0</v>
      </c>
      <c r="E6" s="5">
        <f t="shared" si="3"/>
        <v>0</v>
      </c>
      <c r="F6" s="15" t="e">
        <f t="shared" si="4"/>
        <v>#DIV/0!</v>
      </c>
      <c r="G6" s="10" t="e">
        <f t="shared" si="5"/>
        <v>#DIV/0!</v>
      </c>
      <c r="H6" s="10" t="e">
        <f t="shared" si="6"/>
        <v>#DIV/0!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f t="shared" ref="Q6:Q12" si="10">P6/1.2</f>
        <v>0</v>
      </c>
      <c r="R6" s="2">
        <v>0</v>
      </c>
      <c r="S6" s="8"/>
      <c r="T6" s="8"/>
    </row>
    <row r="7" spans="1:21" x14ac:dyDescent="0.25">
      <c r="A7" s="4">
        <f t="shared" si="0"/>
        <v>0</v>
      </c>
      <c r="B7" s="4">
        <f t="shared" si="1"/>
        <v>0</v>
      </c>
      <c r="C7" s="4">
        <f t="shared" si="9"/>
        <v>0</v>
      </c>
      <c r="D7" s="4">
        <f t="shared" si="2"/>
        <v>0</v>
      </c>
      <c r="E7" s="5">
        <f t="shared" si="3"/>
        <v>0</v>
      </c>
      <c r="F7" s="10" t="e">
        <f t="shared" si="4"/>
        <v>#DIV/0!</v>
      </c>
      <c r="G7" s="10" t="e">
        <f t="shared" si="5"/>
        <v>#DIV/0!</v>
      </c>
      <c r="H7" s="10" t="e">
        <f t="shared" si="6"/>
        <v>#DIV/0!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f t="shared" si="10"/>
        <v>0</v>
      </c>
      <c r="R7" s="2">
        <v>0</v>
      </c>
      <c r="S7" s="8"/>
      <c r="T7" s="8"/>
    </row>
    <row r="8" spans="1:21" x14ac:dyDescent="0.25">
      <c r="A8" s="4">
        <f t="shared" si="0"/>
        <v>0</v>
      </c>
      <c r="B8" s="4">
        <f t="shared" si="1"/>
        <v>0</v>
      </c>
      <c r="C8" s="4">
        <f t="shared" si="9"/>
        <v>0</v>
      </c>
      <c r="D8" s="4">
        <f t="shared" si="2"/>
        <v>0</v>
      </c>
      <c r="E8" s="5">
        <f t="shared" si="3"/>
        <v>0</v>
      </c>
      <c r="F8" s="15" t="e">
        <f t="shared" si="4"/>
        <v>#DIV/0!</v>
      </c>
      <c r="G8" s="15" t="e">
        <f t="shared" si="5"/>
        <v>#DIV/0!</v>
      </c>
      <c r="H8" s="10" t="e">
        <f t="shared" si="6"/>
        <v>#DIV/0!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f t="shared" si="10"/>
        <v>0</v>
      </c>
      <c r="R8" s="2">
        <v>0</v>
      </c>
      <c r="S8" s="8"/>
      <c r="T8" s="8"/>
    </row>
    <row r="9" spans="1:21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5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8"/>
    </row>
    <row r="10" spans="1:21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5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/>
    </row>
    <row r="11" spans="1:21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1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1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1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1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5:24" x14ac:dyDescent="0.25">
      <c r="E17" t="s">
        <v>13</v>
      </c>
    </row>
    <row r="18" spans="5:24" x14ac:dyDescent="0.25">
      <c r="E18" t="s">
        <v>14</v>
      </c>
      <c r="F18" s="7">
        <v>457</v>
      </c>
      <c r="G18">
        <f>42.44*10.764</f>
        <v>456.82415999999995</v>
      </c>
    </row>
    <row r="19" spans="5:24" x14ac:dyDescent="0.25">
      <c r="E19" t="s">
        <v>27</v>
      </c>
      <c r="F19" s="7">
        <v>548</v>
      </c>
      <c r="G19">
        <f>50.928*10.764</f>
        <v>548.18899199999998</v>
      </c>
      <c r="H19">
        <f>G19/G18</f>
        <v>1.2000000000000002</v>
      </c>
    </row>
    <row r="20" spans="5:24" x14ac:dyDescent="0.25">
      <c r="F20" s="7">
        <f>F19+F18</f>
        <v>1005</v>
      </c>
      <c r="J20" t="s">
        <v>25</v>
      </c>
      <c r="N20">
        <v>566</v>
      </c>
      <c r="P20">
        <f>N20*19000</f>
        <v>10754000</v>
      </c>
    </row>
    <row r="21" spans="5:24" x14ac:dyDescent="0.25">
      <c r="E21" t="s">
        <v>15</v>
      </c>
      <c r="F21" s="7">
        <v>19700</v>
      </c>
      <c r="J21" t="s">
        <v>26</v>
      </c>
    </row>
    <row r="22" spans="5:24" x14ac:dyDescent="0.25">
      <c r="E22" t="s">
        <v>16</v>
      </c>
      <c r="F22" s="7">
        <f>F21*F18</f>
        <v>9002900</v>
      </c>
      <c r="G22" s="6">
        <f>F22*90%</f>
        <v>8102610</v>
      </c>
      <c r="H22" s="6">
        <v>158</v>
      </c>
    </row>
    <row r="24" spans="5:24" x14ac:dyDescent="0.25">
      <c r="P24" s="11"/>
      <c r="Q24" s="11"/>
      <c r="R24" s="13"/>
      <c r="T24" s="11"/>
      <c r="U24" s="11"/>
      <c r="V24" s="11"/>
      <c r="W24" s="11"/>
      <c r="X24" s="11"/>
    </row>
    <row r="25" spans="5:24" x14ac:dyDescent="0.25">
      <c r="E25" t="s">
        <v>17</v>
      </c>
      <c r="G25" t="s">
        <v>24</v>
      </c>
      <c r="P25" s="11"/>
      <c r="Q25" s="14"/>
      <c r="R25" s="14"/>
      <c r="T25" s="14"/>
      <c r="U25" s="14"/>
      <c r="V25" s="11"/>
      <c r="W25" s="11"/>
      <c r="X25" s="11"/>
    </row>
    <row r="26" spans="5:24" x14ac:dyDescent="0.25">
      <c r="E26" t="s">
        <v>18</v>
      </c>
      <c r="F26" s="7">
        <v>4950000</v>
      </c>
      <c r="P26" s="11"/>
      <c r="Q26" s="11"/>
      <c r="R26" s="11"/>
      <c r="T26" s="11"/>
      <c r="U26" s="11"/>
      <c r="V26" s="11"/>
      <c r="W26" s="11"/>
      <c r="X26" s="11"/>
    </row>
    <row r="27" spans="5:24" x14ac:dyDescent="0.25">
      <c r="E27" t="s">
        <v>19</v>
      </c>
      <c r="F27" s="7">
        <v>297000</v>
      </c>
      <c r="P27" s="11"/>
      <c r="Q27" s="11"/>
      <c r="R27" s="11"/>
      <c r="T27" s="11"/>
      <c r="U27" s="11"/>
      <c r="V27" s="11"/>
      <c r="W27" s="11"/>
      <c r="X27" s="11"/>
    </row>
    <row r="28" spans="5:24" x14ac:dyDescent="0.25">
      <c r="E28" t="s">
        <v>20</v>
      </c>
      <c r="F28" s="7">
        <v>30000</v>
      </c>
      <c r="P28" s="11"/>
      <c r="Q28" s="11"/>
      <c r="R28" s="12"/>
      <c r="T28" s="12"/>
      <c r="U28" s="12"/>
      <c r="V28" s="11"/>
      <c r="W28" s="11"/>
      <c r="X28" s="11"/>
    </row>
    <row r="29" spans="5:24" x14ac:dyDescent="0.25">
      <c r="E29" t="s">
        <v>21</v>
      </c>
      <c r="F29" s="7">
        <f>SUM(F26:F28)</f>
        <v>5277000</v>
      </c>
      <c r="P29" s="11"/>
      <c r="Q29" s="11"/>
      <c r="R29" s="11"/>
      <c r="T29" s="11"/>
      <c r="U29" s="11"/>
      <c r="V29" s="11"/>
      <c r="W29" s="11"/>
      <c r="X29" s="11"/>
    </row>
    <row r="30" spans="5:24" x14ac:dyDescent="0.25">
      <c r="P30" s="11"/>
      <c r="Q30" s="11"/>
      <c r="R30" s="11"/>
      <c r="T30" s="11"/>
      <c r="U30" s="11"/>
      <c r="V30" s="11"/>
      <c r="W30" s="11"/>
      <c r="X30" s="11"/>
    </row>
    <row r="31" spans="5:24" x14ac:dyDescent="0.25">
      <c r="P31" s="11"/>
      <c r="Q31" s="11"/>
      <c r="R31" s="11"/>
      <c r="T31" s="11"/>
      <c r="U31" s="11"/>
      <c r="V31" s="11"/>
      <c r="W31" s="11"/>
      <c r="X31" s="11"/>
    </row>
    <row r="32" spans="5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2024-05-16T11:19:00Z</dcterms:modified>
</cp:coreProperties>
</file>