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 Bhayander\SANJEEV SUBHASH NAGARKAR\"/>
    </mc:Choice>
  </mc:AlternateContent>
  <xr:revisionPtr revIDLastSave="0" documentId="13_ncr:1_{D267EE34-15C7-418B-9287-D8CD9D2B48CF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21" i="4" l="1"/>
  <c r="I25" i="4"/>
  <c r="Q10" i="4" l="1"/>
  <c r="Q9" i="4"/>
  <c r="H21" i="4"/>
  <c r="I19" i="4"/>
  <c r="H28" i="4"/>
  <c r="Q12" i="4" l="1"/>
  <c r="P12" i="4"/>
  <c r="P11" i="4"/>
  <c r="Q11" i="4" s="1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<sst xmlns="http://schemas.openxmlformats.org/spreadsheetml/2006/main" count="29" uniqueCount="26">
  <si>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</si>
  <si>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</si>
  <si>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</si>
  <si>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</si>
  <si>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</si>
  <si>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</si>
  <si>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</si>
  <si>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</si>
  <si>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</si>
  <si>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</si>
  <si>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</si>
  <si>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</si>
  <si>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</si>
  <si>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1612, 16th Floor, Wing - B, Springwoods, Village - Akurli, Kandivali East,</t>
  </si>
  <si>
    <t>agreement - 30.04.2024</t>
  </si>
  <si>
    <t>av</t>
  </si>
  <si>
    <t>sd</t>
  </si>
  <si>
    <t>rd</t>
  </si>
  <si>
    <t>bv</t>
  </si>
  <si>
    <t>rera ca</t>
  </si>
  <si>
    <t>rate</t>
  </si>
  <si>
    <t>fmv</t>
  </si>
  <si>
    <t>20.10.23</t>
  </si>
  <si>
    <t>27.03.24</t>
  </si>
  <si>
    <t>19000 /- on ca excluding car park</t>
  </si>
  <si>
    <t>parking  600000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</si>
</sst>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1" fillId="0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210856</xdr:colOff>
      <xdr:row>46</xdr:row>
      <xdr:rowOff>144054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DF26FDB-D6BF-478D-B882-C4B85D0CD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54856" cy="8449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191803</xdr:colOff>
      <xdr:row>49</xdr:row>
      <xdr:rowOff>163091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0DB3A5-D490-4FD8-A2F4-9D074BE5E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335803" cy="83545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163224</xdr:colOff>
      <xdr:row>43</xdr:row>
      <xdr:rowOff>48748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B8C430-5910-45A8-8046-538CAC97B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307224" cy="80497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277540</xdr:colOff>
      <xdr:row>48</xdr:row>
      <xdr:rowOff>153624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9B1D00-14B4-43C5-8C38-5C4734C34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21540" cy="87737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287066</xdr:colOff>
      <xdr:row>53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F8EC48-1313-449C-9E86-4794EBCF7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31066" cy="8802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172750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D262B0-B4EF-430F-8FC1-25E011FD4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316750" cy="881185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306119</xdr:colOff>
      <xdr:row>47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CAF50B-52DE-4F5C-9024-9DAEF94F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50119" cy="880232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9D74E4-8E6F-4C47-A671-329D5C62B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B02DD7-E657-476E-B740-2A5450024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543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X25" sqref="X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323.88</v>
      </c>
      <c r="C2" s="4">
        <f>B2*1.2</f>
        <v>388.65600000000001</v>
      </c>
      <c r="D2" s="4">
        <f t="shared" ref="D2:D13" si="2">C2*1.2</f>
        <v>466.38720000000001</v>
      </c>
      <c r="E2" s="17">
        <f t="shared" ref="E2:E13" si="3">R2</f>
        <v>5700000</v>
      </c>
      <c r="F2" s="10">
        <f t="shared" ref="F2:F13" si="4">ROUND((E2/B2),0)</f>
        <v>17599</v>
      </c>
      <c r="G2" s="10">
        <f t="shared" ref="G2:G13" si="5">ROUND((E2/C2),0)</f>
        <v>14666</v>
      </c>
      <c r="H2" s="10">
        <f t="shared" ref="H2:H13" si="6">ROUND((E2/D2),0)</f>
        <v>12222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323.88</v>
      </c>
      <c r="R2" s="2">
        <v>5700000</v>
      </c>
      <c r="S2" s="8"/>
      <c r="T2" s="8"/>
    </row>
    <row r="3" spans="1:21" x14ac:dyDescent="0.25">
      <c r="A3" s="4">
        <f t="shared" si="0"/>
        <v>0</v>
      </c>
      <c r="B3" s="4">
        <f t="shared" si="1"/>
        <v>310.75</v>
      </c>
      <c r="C3" s="4">
        <f t="shared" ref="C3:C15" si="9">B3*1.2</f>
        <v>372.9</v>
      </c>
      <c r="D3" s="4">
        <f t="shared" si="2"/>
        <v>447.47999999999996</v>
      </c>
      <c r="E3" s="17">
        <f t="shared" si="3"/>
        <v>6000000</v>
      </c>
      <c r="F3" s="10">
        <f t="shared" si="4"/>
        <v>19308</v>
      </c>
      <c r="G3" s="10">
        <f t="shared" si="5"/>
        <v>16090</v>
      </c>
      <c r="H3" s="10">
        <f t="shared" si="6"/>
        <v>13408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310.75</v>
      </c>
      <c r="R3" s="2">
        <v>6000000</v>
      </c>
      <c r="S3" s="8"/>
      <c r="T3" s="8"/>
    </row>
    <row r="4" spans="1:21" x14ac:dyDescent="0.25">
      <c r="A4" s="4">
        <f t="shared" si="0"/>
        <v>0</v>
      </c>
      <c r="B4" s="4">
        <f t="shared" si="1"/>
        <v>323.88</v>
      </c>
      <c r="C4" s="4">
        <f t="shared" si="9"/>
        <v>388.65600000000001</v>
      </c>
      <c r="D4" s="4">
        <f t="shared" si="2"/>
        <v>466.38720000000001</v>
      </c>
      <c r="E4" s="17">
        <f t="shared" si="3"/>
        <v>5900000</v>
      </c>
      <c r="F4" s="10">
        <f t="shared" si="4"/>
        <v>18217</v>
      </c>
      <c r="G4" s="10">
        <f t="shared" si="5"/>
        <v>15181</v>
      </c>
      <c r="H4" s="10">
        <f t="shared" si="6"/>
        <v>12650</v>
      </c>
      <c r="I4" s="16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323.88</v>
      </c>
      <c r="R4" s="2">
        <v>5900000</v>
      </c>
      <c r="S4" s="8"/>
      <c r="T4" s="8"/>
    </row>
    <row r="5" spans="1:21" x14ac:dyDescent="0.25">
      <c r="A5" s="4">
        <f t="shared" si="0"/>
        <v>0</v>
      </c>
      <c r="B5" s="4">
        <f t="shared" si="1"/>
        <v>365</v>
      </c>
      <c r="C5" s="4">
        <f t="shared" si="9"/>
        <v>438</v>
      </c>
      <c r="D5" s="4">
        <f t="shared" si="2"/>
        <v>525.6</v>
      </c>
      <c r="E5" s="17">
        <f t="shared" si="3"/>
        <v>6600000</v>
      </c>
      <c r="F5" s="15">
        <f t="shared" si="4"/>
        <v>18082</v>
      </c>
      <c r="G5" s="10">
        <f t="shared" si="5"/>
        <v>15068</v>
      </c>
      <c r="H5" s="10">
        <f t="shared" si="6"/>
        <v>12557</v>
      </c>
      <c r="I5" s="16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365</v>
      </c>
      <c r="R5" s="2">
        <v>6600000</v>
      </c>
      <c r="S5" s="8"/>
      <c r="T5" s="8"/>
    </row>
    <row r="6" spans="1:21" x14ac:dyDescent="0.25">
      <c r="A6" s="4">
        <f t="shared" si="0"/>
        <v>0</v>
      </c>
      <c r="B6" s="4">
        <f t="shared" si="1"/>
        <v>365</v>
      </c>
      <c r="C6" s="4">
        <f t="shared" si="9"/>
        <v>438</v>
      </c>
      <c r="D6" s="4">
        <f t="shared" si="2"/>
        <v>525.6</v>
      </c>
      <c r="E6" s="17">
        <f t="shared" si="3"/>
        <v>7000000</v>
      </c>
      <c r="F6" s="10">
        <f t="shared" si="4"/>
        <v>19178</v>
      </c>
      <c r="G6" s="10">
        <f t="shared" si="5"/>
        <v>15982</v>
      </c>
      <c r="H6" s="10">
        <f t="shared" si="6"/>
        <v>13318</v>
      </c>
      <c r="I6" s="16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365</v>
      </c>
      <c r="R6" s="2">
        <v>7000000</v>
      </c>
      <c r="S6" s="8"/>
      <c r="T6" s="8"/>
    </row>
    <row r="7" spans="1:21" x14ac:dyDescent="0.25">
      <c r="A7" s="4">
        <f t="shared" si="0"/>
        <v>0</v>
      </c>
      <c r="B7" s="4">
        <f t="shared" si="1"/>
        <v>370</v>
      </c>
      <c r="C7" s="4">
        <f t="shared" si="9"/>
        <v>444</v>
      </c>
      <c r="D7" s="4">
        <f t="shared" si="2"/>
        <v>532.79999999999995</v>
      </c>
      <c r="E7" s="17">
        <f t="shared" si="3"/>
        <v>6650000</v>
      </c>
      <c r="F7" s="10">
        <f t="shared" si="4"/>
        <v>17973</v>
      </c>
      <c r="G7" s="10">
        <f t="shared" si="5"/>
        <v>14977</v>
      </c>
      <c r="H7" s="10">
        <f t="shared" si="6"/>
        <v>12481</v>
      </c>
      <c r="I7" s="16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370</v>
      </c>
      <c r="R7" s="2">
        <v>6650000</v>
      </c>
      <c r="S7" s="8"/>
      <c r="T7" s="8"/>
    </row>
    <row r="8" spans="1:21" x14ac:dyDescent="0.25">
      <c r="A8" s="4">
        <f t="shared" si="0"/>
        <v>0</v>
      </c>
      <c r="B8" s="4">
        <f t="shared" si="1"/>
        <v>365</v>
      </c>
      <c r="C8" s="4">
        <f t="shared" si="9"/>
        <v>438</v>
      </c>
      <c r="D8" s="4">
        <f t="shared" si="2"/>
        <v>525.6</v>
      </c>
      <c r="E8" s="17">
        <f t="shared" si="3"/>
        <v>6700000</v>
      </c>
      <c r="F8" s="15">
        <f t="shared" si="4"/>
        <v>18356</v>
      </c>
      <c r="G8" s="10">
        <f t="shared" si="5"/>
        <v>15297</v>
      </c>
      <c r="H8" s="10">
        <f t="shared" si="6"/>
        <v>12747</v>
      </c>
      <c r="I8" s="16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365</v>
      </c>
      <c r="R8" s="2">
        <v>6700000</v>
      </c>
      <c r="S8" s="8"/>
      <c r="T8" s="8"/>
    </row>
    <row r="9" spans="1:21" x14ac:dyDescent="0.25">
      <c r="A9" s="4">
        <f t="shared" si="0"/>
        <v>0</v>
      </c>
      <c r="B9" s="4">
        <f t="shared" si="1"/>
        <v>320.98248000000001</v>
      </c>
      <c r="C9" s="4">
        <f t="shared" si="9"/>
        <v>385.17897599999998</v>
      </c>
      <c r="D9" s="4">
        <f t="shared" si="2"/>
        <v>462.21477119999997</v>
      </c>
      <c r="E9" s="17">
        <f t="shared" si="3"/>
        <v>5274351</v>
      </c>
      <c r="F9" s="15">
        <f t="shared" si="4"/>
        <v>16432</v>
      </c>
      <c r="G9" s="10">
        <f t="shared" si="5"/>
        <v>13693</v>
      </c>
      <c r="H9" s="10">
        <f t="shared" si="6"/>
        <v>11411</v>
      </c>
      <c r="I9" s="16" t="e">
        <f>#REF!</f>
        <v>#REF!</v>
      </c>
      <c r="J9" s="4" t="str">
        <f t="shared" si="7"/>
        <v>20.10.23</v>
      </c>
      <c r="O9">
        <v>0</v>
      </c>
      <c r="P9">
        <f t="shared" si="8"/>
        <v>0</v>
      </c>
      <c r="Q9">
        <f>29.82*10.764</f>
        <v>320.98248000000001</v>
      </c>
      <c r="R9" s="2">
        <v>5274351</v>
      </c>
      <c r="S9" s="8" t="s">
        <v>22</v>
      </c>
      <c r="T9" s="8"/>
    </row>
    <row r="10" spans="1:21" x14ac:dyDescent="0.25">
      <c r="A10" s="4">
        <f t="shared" si="0"/>
        <v>0</v>
      </c>
      <c r="B10" s="4">
        <f t="shared" si="1"/>
        <v>213.98831999999999</v>
      </c>
      <c r="C10" s="4">
        <f t="shared" si="9"/>
        <v>256.78598399999998</v>
      </c>
      <c r="D10" s="4">
        <f t="shared" si="2"/>
        <v>308.14318079999998</v>
      </c>
      <c r="E10" s="17">
        <f t="shared" si="3"/>
        <v>4013784</v>
      </c>
      <c r="F10" s="10">
        <f t="shared" si="4"/>
        <v>18757</v>
      </c>
      <c r="G10" s="10">
        <f t="shared" si="5"/>
        <v>15631</v>
      </c>
      <c r="H10" s="10">
        <f t="shared" si="6"/>
        <v>13026</v>
      </c>
      <c r="I10" s="16" t="e">
        <f>#REF!</f>
        <v>#REF!</v>
      </c>
      <c r="J10" s="4" t="str">
        <f t="shared" si="7"/>
        <v>27.03.24</v>
      </c>
      <c r="O10">
        <v>0</v>
      </c>
      <c r="P10">
        <f t="shared" si="8"/>
        <v>0</v>
      </c>
      <c r="Q10">
        <f>19.88*10.764</f>
        <v>213.98831999999999</v>
      </c>
      <c r="R10" s="2">
        <v>4013784</v>
      </c>
      <c r="S10" s="8" t="s">
        <v>23</v>
      </c>
      <c r="T10" s="8"/>
      <c r="U10">
        <v>22</v>
      </c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7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6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ref="Q11:Q12" si="10">P11/1.2</f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6" t="e">
        <f t="shared" si="4"/>
        <v>#DIV/0!</v>
      </c>
      <c r="G12" s="16" t="e">
        <f t="shared" si="5"/>
        <v>#DIV/0!</v>
      </c>
      <c r="H12" s="16" t="e">
        <f t="shared" si="6"/>
        <v>#DIV/0!</v>
      </c>
      <c r="I12" s="16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9" spans="7:24" x14ac:dyDescent="0.25">
      <c r="G19" t="s">
        <v>19</v>
      </c>
      <c r="H19">
        <v>389</v>
      </c>
      <c r="I19">
        <f>36.14*10.764</f>
        <v>389.01095999999995</v>
      </c>
    </row>
    <row r="20" spans="7:24" x14ac:dyDescent="0.25">
      <c r="G20" t="s">
        <v>20</v>
      </c>
      <c r="H20">
        <v>17500</v>
      </c>
    </row>
    <row r="21" spans="7:24" x14ac:dyDescent="0.25">
      <c r="G21" t="s">
        <v>21</v>
      </c>
      <c r="H21">
        <f>H20*H19</f>
        <v>6807500</v>
      </c>
      <c r="O21" t="s">
        <v>24</v>
      </c>
      <c r="T21">
        <f>2800*1.15</f>
        <v>3219.9999999999995</v>
      </c>
    </row>
    <row r="22" spans="7:24" x14ac:dyDescent="0.25">
      <c r="G22" s="6"/>
      <c r="H22" s="6"/>
      <c r="O22" t="s">
        <v>25</v>
      </c>
    </row>
    <row r="24" spans="7:24" x14ac:dyDescent="0.25">
      <c r="G24" t="s">
        <v>14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15</v>
      </c>
      <c r="H25">
        <v>6486186</v>
      </c>
      <c r="I25">
        <f>H25/389</f>
        <v>16674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16</v>
      </c>
      <c r="H26">
        <v>406500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17</v>
      </c>
      <c r="H27">
        <v>30000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18</v>
      </c>
      <c r="H28">
        <f>SUM(H25:H27)</f>
        <v>6922686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2024-05-10T11:35:28Z</dcterms:modified>
</cp:coreProperties>
</file>