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elapur\chaudhury Rajani kanta Dash\"/>
    </mc:Choice>
  </mc:AlternateContent>
  <xr:revisionPtr revIDLastSave="0" documentId="13_ncr:1_{055B9D5D-8ECA-4A59-99C4-F4182EBEB087}" xr6:coauthVersionLast="45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" i="25" l="1"/>
  <c r="G29" i="4" l="1"/>
  <c r="C5" i="25" l="1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<sst xmlns="http://schemas.openxmlformats.org/spreadsheetml/2006/main" count="128" uniqueCount="86">
  <si>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</si>
  <si>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</si>
  <si>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</si>
  <si>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</si>
  <si>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</si>
  <si>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</si>
  <si>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</si>
  <si>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</si>
  <si>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</si>
  <si>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</si>
  <si>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</si>
  <si>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</si>
  <si>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</si>
  <si>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</si>
  <si>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</si>
  <si>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</si>
  <si>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</si>
  <si>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</si>
  <si>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</si>
  <si>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</si>
  <si>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</si>
  <si>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</si>
  <si>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</si>
  <si>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</si>
  <si>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</si>
  <si>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</si>
  <si>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</si>
  <si>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</si>
  <si>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</si>
  <si>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</si>
  <si>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</si>
  <si>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</si>
  <si>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</si>
  <si>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</si>
  <si>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</si>
  <si>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</si>
  <si>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</si>
  <si>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</si>
  <si>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</si>
  <si>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</si>
  <si>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</si>
  <si>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</si>
  <si>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</si>
  <si>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</si>
  <si>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</si>
  <si>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</si>
  <si>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</si>
  <si>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</si>
  <si>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</si>
  <si>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</si>
  <si>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</si>
  <si>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</si>
  <si>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</si>
  <si>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</si>
  <si>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</si>
  <si>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</si>
  <si>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</si>
  <si>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</si>
  <si>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</si>
  <si>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</si>
  <si>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</si>
  <si>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</si>
  <si>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</si>
  <si>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</si>
  <si>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</si>
  <si>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</si>
  <si>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</si>
  <si>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</si>
  <si>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</si>
  <si>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</si>
  <si>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</si>
  <si>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</si>
  <si>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</si>
  <si>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</si>
  <si>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</si>
  <si>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</si>
  <si>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</si>
  <si>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</si>
  <si>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</si>
  <si>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</si>
  <si>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</si>
  <si>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</si>
  <si>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</si>
  <si>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</si>
  <si>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29.04.2024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</si>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</sst>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0</xdr:rowOff>
    </xdr:from>
    <xdr:to>
      <xdr:col>23</xdr:col>
      <xdr:colOff>353768</xdr:colOff>
      <xdr:row>42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70845A-CE20-4B7B-B567-DC8FE0ABC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0"/>
          <a:ext cx="9621593" cy="8726118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20</xdr:row>
      <xdr:rowOff>28575</xdr:rowOff>
    </xdr:from>
    <xdr:to>
      <xdr:col>11</xdr:col>
      <xdr:colOff>629981</xdr:colOff>
      <xdr:row>62</xdr:row>
      <xdr:rowOff>67797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D84AB5-8727-4683-A3CA-BC7CFAF36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7700" y="4410075"/>
          <a:ext cx="9535856" cy="80402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210770</xdr:colOff>
      <xdr:row>47</xdr:row>
      <xdr:rowOff>67897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FF353A-BB2B-430A-9AA6-D0EB8A66F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45170" cy="8754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092002-4DB9-4323-9FEE-17F40D2FF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554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716766-F7C2-41FC-8006-CFB2E7C5C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964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45</xdr:row>
      <xdr:rowOff>10676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22A23A-21FD-416D-8D52-072FC5379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2498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D3D312-C981-44E0-B520-6AC6F8198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CA3CC5-24B6-4335-BCB1-ED8DE5D18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6022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D3E1E5-9DBD-41EF-9273-48B5CB322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8859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abSelected="1" workbookViewId="0">
      <selection activeCell="C5" sqref="C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v>82500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C3*0%</f>
        <v>0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82500</v>
      </c>
      <c r="D5" s="62" t="s">
        <v>62</v>
      </c>
      <c r="E5" s="63">
        <f>C5/10.764</f>
        <v>7664.4370122630999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21060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61440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55296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76356</v>
      </c>
      <c r="D9" s="62" t="s">
        <v>62</v>
      </c>
      <c r="E9" s="63">
        <f>C9/10.764</f>
        <v>7093.6454849498332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10</v>
      </c>
      <c r="D13" s="69">
        <f>D12-C13</f>
        <v>90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S27" sqref="S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I17" sqref="I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11000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8500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50</v>
      </c>
      <c r="D8" s="26">
        <v>2014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15</v>
      </c>
      <c r="D10" s="26"/>
      <c r="F10" s="19"/>
    </row>
    <row r="11" spans="1:6" x14ac:dyDescent="0.25">
      <c r="A11" s="16"/>
      <c r="B11" s="27"/>
      <c r="C11" s="28">
        <f>C10%</f>
        <v>0.15</v>
      </c>
      <c r="D11" s="28"/>
      <c r="F11" s="19"/>
    </row>
    <row r="12" spans="1:6" x14ac:dyDescent="0.25">
      <c r="A12" s="16" t="s">
        <v>21</v>
      </c>
      <c r="B12" s="20"/>
      <c r="C12" s="21">
        <f>C6*C11</f>
        <v>375</v>
      </c>
      <c r="D12" s="19"/>
    </row>
    <row r="13" spans="1:6" x14ac:dyDescent="0.25">
      <c r="A13" s="16" t="s">
        <v>22</v>
      </c>
      <c r="B13" s="20"/>
      <c r="C13" s="21">
        <f>C6-C12</f>
        <v>2125</v>
      </c>
      <c r="D13" s="19"/>
    </row>
    <row r="14" spans="1:6" x14ac:dyDescent="0.25">
      <c r="A14" s="16" t="s">
        <v>15</v>
      </c>
      <c r="B14" s="20"/>
      <c r="C14" s="21">
        <f>C5</f>
        <v>8500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10625</v>
      </c>
      <c r="D16" s="19"/>
    </row>
    <row r="17" spans="1:4" x14ac:dyDescent="0.25">
      <c r="A17" t="s">
        <v>85</v>
      </c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652</v>
      </c>
      <c r="D18" s="19"/>
    </row>
    <row r="19" spans="1:4" x14ac:dyDescent="0.25">
      <c r="A19" s="16" t="s">
        <v>73</v>
      </c>
      <c r="B19" s="6"/>
      <c r="C19" s="32">
        <f>C18*C16</f>
        <v>6927500</v>
      </c>
      <c r="D19" s="33"/>
    </row>
    <row r="20" spans="1:4" x14ac:dyDescent="0.25">
      <c r="A20" s="16" t="s">
        <v>24</v>
      </c>
      <c r="C20" s="34">
        <f>C19*90%</f>
        <v>6234750</v>
      </c>
      <c r="D20" s="19"/>
    </row>
    <row r="21" spans="1:4" x14ac:dyDescent="0.25">
      <c r="A21" s="16" t="s">
        <v>25</v>
      </c>
      <c r="C21" s="34">
        <f>C19*80%</f>
        <v>5542000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1630000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14432.291666666666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715</v>
      </c>
      <c r="C2" s="4">
        <f t="shared" ref="C2:C16" si="1">B2*1.2</f>
        <v>858</v>
      </c>
      <c r="D2" s="4">
        <f t="shared" ref="D2:D16" si="2">C2*1.2</f>
        <v>1029.5999999999999</v>
      </c>
      <c r="E2" s="5">
        <f t="shared" ref="E2:E16" si="3">R2</f>
        <v>7500000</v>
      </c>
      <c r="F2" s="77">
        <f t="shared" ref="F2:F15" si="4">ROUND((E2/B2),0)</f>
        <v>10490</v>
      </c>
      <c r="G2" s="77">
        <f t="shared" ref="G2:G15" si="5">ROUND((E2/C2),0)</f>
        <v>8741</v>
      </c>
      <c r="H2" s="77">
        <f t="shared" ref="H2:H15" si="6">ROUND((E2/D2),0)</f>
        <v>7284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715</v>
      </c>
      <c r="R2" s="78">
        <v>7500000</v>
      </c>
      <c r="S2" s="2"/>
    </row>
    <row r="3" spans="1:19" x14ac:dyDescent="0.25">
      <c r="A3" s="4">
        <v>2</v>
      </c>
      <c r="B3" s="4">
        <f t="shared" si="0"/>
        <v>710</v>
      </c>
      <c r="C3" s="4">
        <f t="shared" si="1"/>
        <v>852</v>
      </c>
      <c r="D3" s="4">
        <f t="shared" si="2"/>
        <v>1022.4</v>
      </c>
      <c r="E3" s="5">
        <f t="shared" si="3"/>
        <v>9500000</v>
      </c>
      <c r="F3" s="79">
        <f t="shared" si="4"/>
        <v>13380</v>
      </c>
      <c r="G3" s="79">
        <f t="shared" si="5"/>
        <v>11150</v>
      </c>
      <c r="H3" s="79">
        <f t="shared" si="6"/>
        <v>9292</v>
      </c>
      <c r="I3" s="79">
        <f t="shared" si="7"/>
        <v>0</v>
      </c>
      <c r="J3" s="79">
        <f t="shared" si="8"/>
        <v>0</v>
      </c>
      <c r="K3" s="80"/>
      <c r="L3" s="80"/>
      <c r="M3" s="80"/>
      <c r="N3" s="80"/>
      <c r="O3" s="80">
        <v>0</v>
      </c>
      <c r="P3" s="80">
        <f t="shared" si="9"/>
        <v>0</v>
      </c>
      <c r="Q3" s="80">
        <v>710</v>
      </c>
      <c r="R3" s="81">
        <v>9500000</v>
      </c>
      <c r="S3" s="2"/>
    </row>
    <row r="4" spans="1:19" x14ac:dyDescent="0.25">
      <c r="A4" s="4">
        <v>3</v>
      </c>
      <c r="B4" s="4">
        <f t="shared" si="0"/>
        <v>710</v>
      </c>
      <c r="C4" s="4">
        <f t="shared" si="1"/>
        <v>852</v>
      </c>
      <c r="D4" s="4">
        <f t="shared" si="2"/>
        <v>1022.4</v>
      </c>
      <c r="E4" s="5">
        <f t="shared" si="3"/>
        <v>9500000</v>
      </c>
      <c r="F4" s="4">
        <f t="shared" si="4"/>
        <v>13380</v>
      </c>
      <c r="G4" s="4">
        <f t="shared" si="5"/>
        <v>11150</v>
      </c>
      <c r="H4" s="4">
        <f t="shared" si="6"/>
        <v>9292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710</v>
      </c>
      <c r="R4" s="2">
        <v>9500000</v>
      </c>
      <c r="S4" s="2"/>
    </row>
    <row r="5" spans="1:19" x14ac:dyDescent="0.25">
      <c r="A5" s="4">
        <v>4</v>
      </c>
      <c r="B5" s="4">
        <f t="shared" si="0"/>
        <v>600</v>
      </c>
      <c r="C5" s="4">
        <f t="shared" si="1"/>
        <v>720</v>
      </c>
      <c r="D5" s="4">
        <f t="shared" si="2"/>
        <v>864</v>
      </c>
      <c r="E5" s="5">
        <f t="shared" si="3"/>
        <v>6300000</v>
      </c>
      <c r="F5" s="4">
        <f t="shared" si="4"/>
        <v>10500</v>
      </c>
      <c r="G5" s="4">
        <f t="shared" si="5"/>
        <v>8750</v>
      </c>
      <c r="H5" s="4">
        <f t="shared" si="6"/>
        <v>7292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600</v>
      </c>
      <c r="R5" s="2">
        <v>6300000</v>
      </c>
      <c r="S5" s="2"/>
    </row>
    <row r="6" spans="1:19" x14ac:dyDescent="0.25">
      <c r="A6" s="4">
        <v>5</v>
      </c>
      <c r="B6" s="4">
        <f t="shared" si="0"/>
        <v>715</v>
      </c>
      <c r="C6" s="4">
        <f t="shared" si="1"/>
        <v>858</v>
      </c>
      <c r="D6" s="4">
        <f t="shared" si="2"/>
        <v>1029.5999999999999</v>
      </c>
      <c r="E6" s="5">
        <f t="shared" si="3"/>
        <v>7500000</v>
      </c>
      <c r="F6" s="79">
        <f t="shared" si="4"/>
        <v>10490</v>
      </c>
      <c r="G6" s="79">
        <f t="shared" si="5"/>
        <v>8741</v>
      </c>
      <c r="H6" s="79">
        <f t="shared" si="6"/>
        <v>7284</v>
      </c>
      <c r="I6" s="79">
        <f t="shared" si="7"/>
        <v>0</v>
      </c>
      <c r="J6" s="79">
        <f t="shared" si="8"/>
        <v>0</v>
      </c>
      <c r="K6" s="80"/>
      <c r="L6" s="80"/>
      <c r="M6" s="80"/>
      <c r="N6" s="80"/>
      <c r="O6" s="80">
        <v>0</v>
      </c>
      <c r="P6" s="80">
        <f t="shared" si="9"/>
        <v>0</v>
      </c>
      <c r="Q6" s="80">
        <v>715</v>
      </c>
      <c r="R6" s="81">
        <v>7500000</v>
      </c>
      <c r="S6" s="2"/>
    </row>
    <row r="7" spans="1:19" x14ac:dyDescent="0.25">
      <c r="A7" s="4">
        <v>6</v>
      </c>
      <c r="B7" s="4">
        <f t="shared" si="0"/>
        <v>600</v>
      </c>
      <c r="C7" s="4">
        <f t="shared" si="1"/>
        <v>720</v>
      </c>
      <c r="D7" s="4">
        <f t="shared" si="2"/>
        <v>864</v>
      </c>
      <c r="E7" s="5">
        <f t="shared" si="3"/>
        <v>6400000</v>
      </c>
      <c r="F7" s="77">
        <f t="shared" si="4"/>
        <v>10667</v>
      </c>
      <c r="G7" s="77">
        <f t="shared" si="5"/>
        <v>8889</v>
      </c>
      <c r="H7" s="77">
        <f t="shared" si="6"/>
        <v>7407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600</v>
      </c>
      <c r="R7" s="78">
        <v>6400000</v>
      </c>
      <c r="S7" s="2"/>
    </row>
    <row r="8" spans="1:19" x14ac:dyDescent="0.25">
      <c r="A8" s="4">
        <v>7</v>
      </c>
      <c r="B8" s="4">
        <f t="shared" si="0"/>
        <v>510</v>
      </c>
      <c r="C8" s="4">
        <f t="shared" si="1"/>
        <v>612</v>
      </c>
      <c r="D8" s="4">
        <f t="shared" si="2"/>
        <v>734.4</v>
      </c>
      <c r="E8" s="5">
        <f t="shared" si="3"/>
        <v>6000000</v>
      </c>
      <c r="F8" s="77">
        <f t="shared" si="4"/>
        <v>11765</v>
      </c>
      <c r="G8" s="77">
        <f t="shared" si="5"/>
        <v>9804</v>
      </c>
      <c r="H8" s="77">
        <f t="shared" si="6"/>
        <v>8170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510</v>
      </c>
      <c r="R8" s="78">
        <v>6000000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5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74</v>
      </c>
      <c r="D28" s="71" t="s">
        <v>84</v>
      </c>
      <c r="F28" s="56" t="s">
        <v>83</v>
      </c>
      <c r="G28" s="56">
        <v>652</v>
      </c>
    </row>
    <row r="29" spans="1:19" s="10" customFormat="1" x14ac:dyDescent="0.25">
      <c r="C29" s="71" t="s">
        <v>1</v>
      </c>
      <c r="D29" s="71">
        <v>5400000</v>
      </c>
      <c r="F29" s="56" t="s">
        <v>71</v>
      </c>
      <c r="G29" s="56">
        <f>G28*1.2</f>
        <v>782.4</v>
      </c>
      <c r="H29" s="10">
        <f>G29/G28</f>
        <v>1.2</v>
      </c>
    </row>
    <row r="30" spans="1:19" s="10" customFormat="1" x14ac:dyDescent="0.25">
      <c r="F30" s="56" t="s">
        <v>72</v>
      </c>
      <c r="G30" s="56"/>
    </row>
    <row r="31" spans="1:19" s="10" customFormat="1" x14ac:dyDescent="0.25">
      <c r="C31" s="74"/>
      <c r="D31" s="74"/>
      <c r="F31" s="74" t="s">
        <v>73</v>
      </c>
      <c r="G31" s="74">
        <f>G29*G30</f>
        <v>0</v>
      </c>
      <c r="H31" s="10">
        <f>G31/D29</f>
        <v>0</v>
      </c>
    </row>
    <row r="32" spans="1:19" s="10" customFormat="1" x14ac:dyDescent="0.25">
      <c r="C32" s="74"/>
      <c r="D32" s="74"/>
      <c r="F32" s="74" t="s">
        <v>24</v>
      </c>
      <c r="G32" s="74">
        <f>G31*90%</f>
        <v>0</v>
      </c>
    </row>
    <row r="33" spans="3:7" s="10" customFormat="1" x14ac:dyDescent="0.25">
      <c r="C33" s="74"/>
      <c r="D33" s="74"/>
      <c r="F33" s="74" t="s">
        <v>25</v>
      </c>
      <c r="G33" s="74">
        <f>G31*80%</f>
        <v>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2024-05-11T10:36:05Z</dcterms:modified>
</cp:coreProperties>
</file>