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hish jain\Desktop\"/>
    </mc:Choice>
  </mc:AlternateContent>
  <bookViews>
    <workbookView xWindow="0" yWindow="0" windowWidth="28800" windowHeight="13125" activeTab="1"/>
  </bookViews>
  <sheets>
    <sheet name="subvention" sheetId="1" r:id="rId1"/>
    <sheet name="super saver" sheetId="3" r:id="rId2"/>
    <sheet name="Sheet2" sheetId="2" r:id="rId3"/>
  </sheets>
  <calcPr calcId="152511"/>
</workbook>
</file>

<file path=xl/calcChain.xml><?xml version="1.0" encoding="utf-8"?>
<calcChain xmlns="http://schemas.openxmlformats.org/spreadsheetml/2006/main">
  <c r="E21" i="3" l="1"/>
  <c r="D21" i="3"/>
  <c r="C21" i="3"/>
  <c r="B21" i="3"/>
  <c r="E8" i="3" l="1"/>
  <c r="E9" i="3" s="1"/>
  <c r="D8" i="3"/>
  <c r="D9" i="3" s="1"/>
  <c r="C8" i="3"/>
  <c r="C9" i="3" s="1"/>
  <c r="B8" i="3"/>
  <c r="B9" i="3" s="1"/>
  <c r="D17" i="1"/>
  <c r="B34" i="2"/>
  <c r="B11" i="3" l="1"/>
  <c r="C11" i="3"/>
  <c r="D11" i="3"/>
  <c r="E11" i="3"/>
  <c r="F8" i="1"/>
  <c r="F9" i="1" s="1"/>
  <c r="F21" i="1"/>
  <c r="E8" i="1"/>
  <c r="E9" i="1" s="1"/>
  <c r="E21" i="1"/>
  <c r="C8" i="1"/>
  <c r="C9" i="1" s="1"/>
  <c r="C21" i="1"/>
  <c r="B8" i="1"/>
  <c r="B9" i="1" s="1"/>
  <c r="B21" i="1"/>
  <c r="D16" i="1"/>
  <c r="D21" i="1" s="1"/>
  <c r="D22" i="1" s="1"/>
  <c r="E12" i="3" l="1"/>
  <c r="E22" i="3"/>
  <c r="D12" i="3"/>
  <c r="D22" i="3" s="1"/>
  <c r="C12" i="3"/>
  <c r="C22" i="3"/>
  <c r="B12" i="3"/>
  <c r="B22" i="3"/>
  <c r="B11" i="1"/>
  <c r="C11" i="1"/>
  <c r="E11" i="1"/>
  <c r="F11" i="1"/>
  <c r="F12" i="1" l="1"/>
  <c r="F22" i="1"/>
  <c r="C12" i="1"/>
  <c r="C22" i="1"/>
  <c r="E12" i="1"/>
  <c r="E22" i="1"/>
  <c r="B12" i="1"/>
  <c r="B22" i="1"/>
</calcChain>
</file>

<file path=xl/sharedStrings.xml><?xml version="1.0" encoding="utf-8"?>
<sst xmlns="http://schemas.openxmlformats.org/spreadsheetml/2006/main" count="85" uniqueCount="47">
  <si>
    <t>8th -12th floor</t>
  </si>
  <si>
    <t>13th to 17th floor</t>
  </si>
  <si>
    <t>2 BHK</t>
  </si>
  <si>
    <t>3 BHK</t>
  </si>
  <si>
    <t>Flat Size (in sq.ft.) - Rera Carpet</t>
  </si>
  <si>
    <t>Rate per sqft</t>
  </si>
  <si>
    <t>Flat Cost (A)</t>
  </si>
  <si>
    <t>Total Agreement Value</t>
  </si>
  <si>
    <t>TOWARDS STATUTORY CHARGES</t>
  </si>
  <si>
    <t>GST @ 5% of Total Flat Cost</t>
  </si>
  <si>
    <t>STATUTORY CHARGES © (B)</t>
  </si>
  <si>
    <t>TOWARDS OTHER CHARGES</t>
  </si>
  <si>
    <t>CORPUS FUND</t>
  </si>
  <si>
    <t>SHARE MONEY</t>
  </si>
  <si>
    <t>ADHOC MAINTAINCE</t>
  </si>
  <si>
    <t>DEVELOPMENT CHARGES</t>
  </si>
  <si>
    <t>INFRA CHARGES</t>
  </si>
  <si>
    <t>SOC ADMISSION &amp; LEGAL CHARGES</t>
  </si>
  <si>
    <t>TOTAL  (C)</t>
  </si>
  <si>
    <t>TOTAL COST (A+B+C)</t>
  </si>
  <si>
    <t xml:space="preserve">NOTE: </t>
  </si>
  <si>
    <t>1) Government Taxes are subject to change as per market value, Government rules.</t>
  </si>
  <si>
    <t>2) Goods and Services Tax (GST) plus other taxes/levies etc. as applicable shall be extra payable by the customer.</t>
  </si>
  <si>
    <t>3) Property Tax will be charged as per prevailing  rate at the time of possession.</t>
  </si>
  <si>
    <t>5) This Flat has ONE Car Parking.</t>
  </si>
  <si>
    <t>6) Earnest Money is Non-Refundable</t>
  </si>
  <si>
    <t>8) Stamp Duty &amp; Registarion cost to be paid be developer</t>
  </si>
  <si>
    <t>SILVER SAPPHIRE -  PROVISIONAL COST SHEET</t>
  </si>
  <si>
    <t>7) Project Registered Maha Rera No P51800053145</t>
  </si>
  <si>
    <t>4) Kindly issue the cheque in favour of Mars Lifespaces Yash Pvt Ltd</t>
  </si>
  <si>
    <t>2BHK</t>
  </si>
  <si>
    <t>Milestone</t>
  </si>
  <si>
    <t>% Due</t>
  </si>
  <si>
    <t>On Booking</t>
  </si>
  <si>
    <t>On Completion of Plinth</t>
  </si>
  <si>
    <t>On Completion of 7th Slab</t>
  </si>
  <si>
    <t>On Completion of 14th Slab</t>
  </si>
  <si>
    <t>ON Posession</t>
  </si>
  <si>
    <t>TOTAL</t>
  </si>
  <si>
    <t>ONCompletion of 21st Slab</t>
  </si>
  <si>
    <t>SILVER SAPPHIRE -  PAYMENT SCHEDULE</t>
  </si>
  <si>
    <t>Particulars</t>
  </si>
  <si>
    <t>SUPER SAVER PLAN</t>
  </si>
  <si>
    <t>WATER &amp;ELECTRIC METER</t>
  </si>
  <si>
    <t xml:space="preserve">Note : GST of 18% will be additional on other Charges </t>
  </si>
  <si>
    <t>DEVELOPER SUBVENTION SCHEME</t>
  </si>
  <si>
    <t xml:space="preserve"> EACH CAR PARKING ADDITIONAL Rs 8 LACS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</si>
</sst>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4">
    <font>
      <sz val="11"/>
      <name val="Calibri"/>
      <scheme val="minor"/>
    </font>
    <font>
      <sz val="11"/>
      <color theme="1"/>
      <name val="Calibri"/>
      <family val="2"/>
      <scheme val="minor"/>
    </font>
    <font>
      <sz val="18"/>
      <name val="Calibri"/>
    </font>
    <font>
      <sz val="11"/>
      <name val="Calibri"/>
    </font>
    <font>
      <b/>
      <sz val="11"/>
      <name val="Calibri"/>
    </font>
    <font>
      <b/>
      <sz val="10"/>
      <name val="Calibri"/>
    </font>
    <font>
      <sz val="11"/>
      <name val="Calibri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20"/>
      <name val="Arial Black"/>
      <family val="2"/>
    </font>
    <font>
      <b/>
      <sz val="12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10" fontId="0" fillId="0" borderId="0" xfId="0" applyNumberFormat="1"/>
    <xf numFmtId="10" fontId="10" fillId="0" borderId="0" xfId="0" applyNumberFormat="1" applyFont="1" applyAlignment="1">
      <alignment horizontal="center"/>
    </xf>
    <xf numFmtId="0" fontId="10" fillId="0" borderId="0" xfId="0" applyFont="1"/>
    <xf numFmtId="0" fontId="7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9" xfId="0" applyBorder="1"/>
    <xf numFmtId="1" fontId="4" fillId="2" borderId="9" xfId="0" applyNumberFormat="1" applyFont="1" applyFill="1" applyBorder="1" applyAlignment="1">
      <alignment horizontal="center"/>
    </xf>
    <xf numFmtId="0" fontId="0" fillId="2" borderId="9" xfId="0" applyFill="1" applyBorder="1"/>
    <xf numFmtId="1" fontId="4" fillId="0" borderId="9" xfId="0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6" fillId="0" borderId="9" xfId="0" applyFont="1" applyBorder="1"/>
    <xf numFmtId="0" fontId="11" fillId="0" borderId="0" xfId="0" applyFont="1"/>
    <xf numFmtId="0" fontId="2" fillId="0" borderId="9" xfId="0" applyFont="1" applyBorder="1" applyAlignment="1">
      <alignment horizontal="center"/>
    </xf>
    <xf numFmtId="1" fontId="5" fillId="0" borderId="9" xfId="0" applyNumberFormat="1" applyFont="1" applyBorder="1" applyAlignment="1">
      <alignment horizontal="left"/>
    </xf>
    <xf numFmtId="0" fontId="8" fillId="0" borderId="9" xfId="1" applyFont="1" applyBorder="1"/>
    <xf numFmtId="0" fontId="1" fillId="0" borderId="9" xfId="1" applyBorder="1"/>
    <xf numFmtId="0" fontId="1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3" fillId="0" borderId="9" xfId="0" applyFont="1" applyBorder="1"/>
    <xf numFmtId="0" fontId="4" fillId="2" borderId="9" xfId="0" applyFont="1" applyFill="1" applyBorder="1" applyAlignment="1">
      <alignment horizontal="center"/>
    </xf>
    <xf numFmtId="0" fontId="3" fillId="2" borderId="9" xfId="0" applyFont="1" applyFill="1" applyBorder="1"/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10" fontId="8" fillId="0" borderId="7" xfId="1" applyNumberFormat="1" applyFont="1" applyBorder="1" applyAlignment="1">
      <alignment horizontal="center" vertical="center"/>
    </xf>
    <xf numFmtId="10" fontId="8" fillId="0" borderId="8" xfId="1" applyNumberFormat="1" applyFont="1" applyBorder="1" applyAlignment="1">
      <alignment horizontal="center" vertical="center"/>
    </xf>
    <xf numFmtId="10" fontId="8" fillId="0" borderId="3" xfId="1" applyNumberFormat="1" applyFont="1" applyBorder="1" applyAlignment="1">
      <alignment horizontal="center" vertical="center"/>
    </xf>
    <xf numFmtId="10" fontId="9" fillId="0" borderId="7" xfId="1" applyNumberFormat="1" applyFont="1" applyBorder="1" applyAlignment="1">
      <alignment horizontal="center" vertical="center"/>
    </xf>
    <xf numFmtId="10" fontId="9" fillId="0" borderId="8" xfId="1" applyNumberFormat="1" applyFont="1" applyBorder="1" applyAlignment="1">
      <alignment horizontal="center" vertical="center"/>
    </xf>
    <xf numFmtId="10" fontId="9" fillId="0" borderId="3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3" fillId="0" borderId="9" xfId="0" applyFont="1" applyBorder="1" applyAlignment="1">
      <alignment horizontal="left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opLeftCell="A4" workbookViewId="0">
      <selection activeCell="A7" sqref="A7:XFD7"/>
    </sheetView>
  </sheetViews>
  <sheetFormatPr defaultColWidth="14.42578125" defaultRowHeight="15" customHeight="1"/>
  <cols>
    <col min="1" max="1" width="55.140625" customWidth="1"/>
    <col min="2" max="2" width="10" customWidth="1"/>
    <col min="3" max="3" width="10.42578125" customWidth="1"/>
    <col min="4" max="4" width="0.140625" customWidth="1"/>
    <col min="5" max="5" width="11.28515625" customWidth="1"/>
    <col min="6" max="6" width="10.28515625" customWidth="1"/>
    <col min="7" max="10" width="8.7109375" customWidth="1"/>
  </cols>
  <sheetData>
    <row r="1" spans="1:12" ht="23.25">
      <c r="A1" s="20" t="s">
        <v>27</v>
      </c>
      <c r="B1" s="21"/>
      <c r="C1" s="21"/>
      <c r="D1" s="21"/>
      <c r="E1" s="21"/>
      <c r="F1" s="21"/>
    </row>
    <row r="2" spans="1:12" ht="23.25">
      <c r="A2" s="20" t="s">
        <v>45</v>
      </c>
      <c r="B2" s="20"/>
      <c r="C2" s="20"/>
      <c r="D2" s="20"/>
      <c r="E2" s="20"/>
      <c r="F2" s="20"/>
    </row>
    <row r="3" spans="1:12" ht="23.25">
      <c r="A3" s="15"/>
      <c r="B3" s="15"/>
      <c r="C3" s="15"/>
      <c r="D3" s="15"/>
      <c r="E3" s="15"/>
      <c r="F3" s="15"/>
    </row>
    <row r="4" spans="1:12">
      <c r="A4" s="6" t="s">
        <v>41</v>
      </c>
      <c r="B4" s="22" t="s">
        <v>0</v>
      </c>
      <c r="C4" s="23"/>
      <c r="D4" s="23"/>
      <c r="E4" s="22" t="s">
        <v>1</v>
      </c>
      <c r="F4" s="23"/>
    </row>
    <row r="5" spans="1:12">
      <c r="A5" s="6"/>
      <c r="B5" s="6" t="s">
        <v>2</v>
      </c>
      <c r="C5" s="6" t="s">
        <v>3</v>
      </c>
      <c r="D5" s="7"/>
      <c r="E5" s="6" t="s">
        <v>30</v>
      </c>
      <c r="F5" s="6" t="s">
        <v>3</v>
      </c>
    </row>
    <row r="6" spans="1:12" ht="48.75" customHeight="1">
      <c r="A6" s="6" t="s">
        <v>4</v>
      </c>
      <c r="B6" s="8">
        <v>685</v>
      </c>
      <c r="C6" s="8">
        <v>966</v>
      </c>
      <c r="D6" s="9"/>
      <c r="E6" s="8">
        <v>685</v>
      </c>
      <c r="F6" s="8">
        <v>966</v>
      </c>
    </row>
    <row r="7" spans="1:12" ht="29.25" hidden="1" customHeight="1">
      <c r="A7" s="6" t="s">
        <v>5</v>
      </c>
      <c r="B7" s="10">
        <v>26200</v>
      </c>
      <c r="C7" s="10">
        <v>26500</v>
      </c>
      <c r="D7" s="10">
        <v>27890</v>
      </c>
      <c r="E7" s="10">
        <v>26500</v>
      </c>
      <c r="F7" s="10">
        <v>26800</v>
      </c>
    </row>
    <row r="8" spans="1:12">
      <c r="A8" s="6" t="s">
        <v>6</v>
      </c>
      <c r="B8" s="10">
        <f>B7*B6</f>
        <v>17947000</v>
      </c>
      <c r="C8" s="10">
        <f>C7*C6</f>
        <v>25599000</v>
      </c>
      <c r="D8" s="7"/>
      <c r="E8" s="10">
        <f>E7*E6</f>
        <v>18152500</v>
      </c>
      <c r="F8" s="10">
        <f>F7*F6</f>
        <v>25888800</v>
      </c>
    </row>
    <row r="9" spans="1:12">
      <c r="A9" s="6" t="s">
        <v>7</v>
      </c>
      <c r="B9" s="10">
        <f t="shared" ref="B9:C9" si="0">B8</f>
        <v>17947000</v>
      </c>
      <c r="C9" s="10">
        <f t="shared" si="0"/>
        <v>25599000</v>
      </c>
      <c r="D9" s="7"/>
      <c r="E9" s="10">
        <f t="shared" ref="E9:F9" si="1">E8</f>
        <v>18152500</v>
      </c>
      <c r="F9" s="10">
        <f t="shared" si="1"/>
        <v>25888800</v>
      </c>
    </row>
    <row r="10" spans="1:12">
      <c r="A10" s="11" t="s">
        <v>8</v>
      </c>
      <c r="B10" s="10"/>
      <c r="C10" s="10"/>
      <c r="D10" s="7"/>
      <c r="E10" s="10"/>
      <c r="F10" s="10"/>
    </row>
    <row r="11" spans="1:12">
      <c r="A11" s="6" t="s">
        <v>9</v>
      </c>
      <c r="B11" s="10">
        <f t="shared" ref="B11:C11" si="2">B9*5%</f>
        <v>897350</v>
      </c>
      <c r="C11" s="10">
        <f t="shared" si="2"/>
        <v>1279950</v>
      </c>
      <c r="D11" s="7"/>
      <c r="E11" s="10">
        <f t="shared" ref="E11:F11" si="3">E9*5%</f>
        <v>907625</v>
      </c>
      <c r="F11" s="10">
        <f t="shared" si="3"/>
        <v>1294440</v>
      </c>
    </row>
    <row r="12" spans="1:12">
      <c r="A12" s="6" t="s">
        <v>10</v>
      </c>
      <c r="B12" s="10">
        <f t="shared" ref="B12:C12" si="4">B11</f>
        <v>897350</v>
      </c>
      <c r="C12" s="10">
        <f t="shared" si="4"/>
        <v>1279950</v>
      </c>
      <c r="D12" s="7"/>
      <c r="E12" s="10">
        <f t="shared" ref="E12:F12" si="5">E11</f>
        <v>907625</v>
      </c>
      <c r="F12" s="10">
        <f t="shared" si="5"/>
        <v>1294440</v>
      </c>
    </row>
    <row r="13" spans="1:12">
      <c r="A13" s="6" t="s">
        <v>11</v>
      </c>
      <c r="B13" s="10"/>
      <c r="C13" s="10"/>
      <c r="D13" s="7"/>
      <c r="E13" s="10"/>
      <c r="F13" s="10"/>
    </row>
    <row r="14" spans="1:12">
      <c r="A14" s="11" t="s">
        <v>12</v>
      </c>
      <c r="B14" s="10">
        <v>30000</v>
      </c>
      <c r="C14" s="10">
        <v>30000</v>
      </c>
      <c r="D14" s="7">
        <v>5</v>
      </c>
      <c r="E14" s="10">
        <v>30000</v>
      </c>
      <c r="F14" s="10">
        <v>30000</v>
      </c>
      <c r="L14" s="1"/>
    </row>
    <row r="15" spans="1:12">
      <c r="A15" s="6" t="s">
        <v>13</v>
      </c>
      <c r="B15" s="10">
        <v>600</v>
      </c>
      <c r="C15" s="10">
        <v>600</v>
      </c>
      <c r="D15" s="7"/>
      <c r="E15" s="10">
        <v>600</v>
      </c>
      <c r="F15" s="10">
        <v>600</v>
      </c>
    </row>
    <row r="16" spans="1:12">
      <c r="A16" s="6" t="s">
        <v>14</v>
      </c>
      <c r="B16" s="10">
        <v>180000</v>
      </c>
      <c r="C16" s="10">
        <v>220000</v>
      </c>
      <c r="D16" s="10">
        <f>D6*10*15</f>
        <v>0</v>
      </c>
      <c r="E16" s="10">
        <v>180000</v>
      </c>
      <c r="F16" s="10">
        <v>220000</v>
      </c>
    </row>
    <row r="17" spans="1:6">
      <c r="A17" s="6" t="s">
        <v>15</v>
      </c>
      <c r="B17" s="10">
        <v>75000</v>
      </c>
      <c r="C17" s="10">
        <v>90000</v>
      </c>
      <c r="D17" s="10">
        <f>84.5*D6</f>
        <v>0</v>
      </c>
      <c r="E17" s="10">
        <v>75000</v>
      </c>
      <c r="F17" s="10">
        <v>90000</v>
      </c>
    </row>
    <row r="18" spans="1:6">
      <c r="A18" s="6" t="s">
        <v>43</v>
      </c>
      <c r="B18" s="10">
        <v>35000</v>
      </c>
      <c r="C18" s="10">
        <v>45000</v>
      </c>
      <c r="D18" s="10">
        <v>25</v>
      </c>
      <c r="E18" s="10">
        <v>35000</v>
      </c>
      <c r="F18" s="10">
        <v>45000</v>
      </c>
    </row>
    <row r="19" spans="1:6">
      <c r="A19" s="6" t="s">
        <v>16</v>
      </c>
      <c r="B19" s="10">
        <v>200000</v>
      </c>
      <c r="C19" s="10">
        <v>250000</v>
      </c>
      <c r="D19" s="10">
        <v>125000</v>
      </c>
      <c r="E19" s="10">
        <v>200000</v>
      </c>
      <c r="F19" s="10">
        <v>250000</v>
      </c>
    </row>
    <row r="20" spans="1:6">
      <c r="A20" s="6" t="s">
        <v>17</v>
      </c>
      <c r="B20" s="10">
        <v>30000</v>
      </c>
      <c r="C20" s="10">
        <v>35000</v>
      </c>
      <c r="D20" s="7"/>
      <c r="E20" s="10">
        <v>30000</v>
      </c>
      <c r="F20" s="10">
        <v>35000</v>
      </c>
    </row>
    <row r="21" spans="1:6" ht="15.75" customHeight="1">
      <c r="A21" s="6" t="s">
        <v>18</v>
      </c>
      <c r="B21" s="10">
        <f>SUM(B14:B20)</f>
        <v>550600</v>
      </c>
      <c r="C21" s="10">
        <f>SUM(C14:C20)</f>
        <v>670600</v>
      </c>
      <c r="D21" s="10">
        <f>SUM(D14:D20)</f>
        <v>125030</v>
      </c>
      <c r="E21" s="10">
        <f>SUM(E14:E20)</f>
        <v>550600</v>
      </c>
      <c r="F21" s="10">
        <f>SUM(F14:F20)</f>
        <v>670600</v>
      </c>
    </row>
    <row r="22" spans="1:6" ht="15.75" customHeight="1">
      <c r="A22" s="11" t="s">
        <v>19</v>
      </c>
      <c r="B22" s="10">
        <f>B9+B11+B21</f>
        <v>19394950</v>
      </c>
      <c r="C22" s="10">
        <f t="shared" ref="C22:F22" si="6">C9+C11+C21</f>
        <v>27549550</v>
      </c>
      <c r="D22" s="10">
        <f t="shared" si="6"/>
        <v>125030</v>
      </c>
      <c r="E22" s="10">
        <f t="shared" si="6"/>
        <v>19610725</v>
      </c>
      <c r="F22" s="10">
        <f t="shared" si="6"/>
        <v>27853840</v>
      </c>
    </row>
    <row r="23" spans="1:6" ht="15.75" customHeight="1">
      <c r="A23" s="19" t="s">
        <v>44</v>
      </c>
      <c r="B23" s="16"/>
      <c r="C23" s="12"/>
      <c r="D23" s="12"/>
      <c r="E23" s="13"/>
      <c r="F23" s="13"/>
    </row>
    <row r="24" spans="1:6" ht="15.75" customHeight="1">
      <c r="A24" s="19"/>
      <c r="B24" s="16"/>
      <c r="C24" s="12"/>
      <c r="D24" s="12"/>
      <c r="E24" s="13"/>
      <c r="F24" s="13"/>
    </row>
    <row r="25" spans="1:6" ht="15.75" customHeight="1">
      <c r="A25" s="38" t="s">
        <v>46</v>
      </c>
      <c r="B25" s="16"/>
      <c r="C25" s="12"/>
      <c r="D25" s="12"/>
      <c r="E25" s="13"/>
      <c r="F25" s="13"/>
    </row>
    <row r="26" spans="1:6" ht="15.75" customHeight="1">
      <c r="A26" s="17" t="s">
        <v>20</v>
      </c>
      <c r="B26" s="18"/>
      <c r="C26" s="18"/>
      <c r="D26" s="18"/>
      <c r="E26" s="18"/>
      <c r="F26" s="7"/>
    </row>
    <row r="27" spans="1:6" ht="15.75" customHeight="1">
      <c r="A27" s="18" t="s">
        <v>21</v>
      </c>
      <c r="B27" s="18"/>
      <c r="C27" s="18"/>
      <c r="D27" s="18"/>
      <c r="E27" s="18"/>
      <c r="F27" s="7"/>
    </row>
    <row r="28" spans="1:6" ht="15.75" customHeight="1">
      <c r="A28" s="18" t="s">
        <v>22</v>
      </c>
      <c r="B28" s="18"/>
      <c r="C28" s="18"/>
      <c r="D28" s="18"/>
      <c r="E28" s="18"/>
      <c r="F28" s="7"/>
    </row>
    <row r="29" spans="1:6" ht="15.75" customHeight="1">
      <c r="A29" s="18" t="s">
        <v>23</v>
      </c>
      <c r="B29" s="18"/>
      <c r="C29" s="18"/>
      <c r="D29" s="18"/>
      <c r="E29" s="18"/>
      <c r="F29" s="7"/>
    </row>
    <row r="30" spans="1:6" ht="15.75" customHeight="1">
      <c r="A30" s="18" t="s">
        <v>29</v>
      </c>
      <c r="B30" s="18"/>
      <c r="C30" s="18"/>
      <c r="D30" s="18"/>
      <c r="E30" s="18"/>
      <c r="F30" s="7"/>
    </row>
    <row r="31" spans="1:6" ht="15.75" customHeight="1">
      <c r="A31" s="18" t="s">
        <v>24</v>
      </c>
      <c r="B31" s="18"/>
      <c r="C31" s="18"/>
      <c r="D31" s="18"/>
      <c r="E31" s="18"/>
      <c r="F31" s="7"/>
    </row>
    <row r="32" spans="1:6" ht="15.75" customHeight="1">
      <c r="A32" s="18" t="s">
        <v>25</v>
      </c>
      <c r="B32" s="18"/>
      <c r="C32" s="18"/>
      <c r="D32" s="18"/>
      <c r="E32" s="18"/>
      <c r="F32" s="7"/>
    </row>
    <row r="33" spans="1:6" ht="15.75" customHeight="1">
      <c r="A33" s="18" t="s">
        <v>28</v>
      </c>
      <c r="B33" s="7"/>
      <c r="C33" s="7"/>
      <c r="D33" s="7"/>
      <c r="E33" s="7"/>
      <c r="F33" s="7"/>
    </row>
    <row r="34" spans="1:6" ht="15.75" customHeight="1">
      <c r="A34" s="18" t="s">
        <v>26</v>
      </c>
      <c r="B34" s="7"/>
      <c r="C34" s="7"/>
      <c r="D34" s="7"/>
      <c r="E34" s="7"/>
      <c r="F34" s="7"/>
    </row>
    <row r="35" spans="1:6" ht="15.75" customHeight="1"/>
    <row r="36" spans="1:6" ht="15.75" customHeight="1"/>
    <row r="37" spans="1:6" ht="15.75" customHeight="1"/>
    <row r="38" spans="1:6" ht="15.75" customHeight="1"/>
    <row r="39" spans="1:6" ht="15.75" customHeight="1"/>
    <row r="40" spans="1:6" ht="15.75" customHeight="1"/>
    <row r="41" spans="1:6" ht="15.75" customHeight="1"/>
    <row r="42" spans="1:6" ht="15.75" customHeight="1"/>
    <row r="43" spans="1:6" ht="15.75" customHeight="1"/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4">
    <mergeCell ref="A1:F1"/>
    <mergeCell ref="B4:D4"/>
    <mergeCell ref="E4:F4"/>
    <mergeCell ref="A2:F2"/>
  </mergeCells>
  <pageMargins left="0.7" right="0.7" top="0.75" bottom="0.75" header="0" footer="0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workbookViewId="0">
      <selection activeCell="J13" sqref="J13"/>
    </sheetView>
  </sheetViews>
  <sheetFormatPr defaultRowHeight="15"/>
  <cols>
    <col min="1" max="1" width="44.85546875" customWidth="1"/>
    <col min="2" max="2" width="16.5703125" customWidth="1"/>
    <col min="3" max="3" width="10.85546875" customWidth="1"/>
    <col min="4" max="4" width="11.85546875" customWidth="1"/>
    <col min="5" max="5" width="12.28515625" customWidth="1"/>
  </cols>
  <sheetData>
    <row r="1" spans="1:5" ht="23.25">
      <c r="A1" s="20" t="s">
        <v>27</v>
      </c>
      <c r="B1" s="21"/>
      <c r="C1" s="21"/>
      <c r="D1" s="21"/>
      <c r="E1" s="21"/>
    </row>
    <row r="2" spans="1:5" ht="23.25">
      <c r="A2" s="20" t="s">
        <v>42</v>
      </c>
      <c r="B2" s="20"/>
      <c r="C2" s="20"/>
      <c r="D2" s="20"/>
      <c r="E2" s="20"/>
    </row>
    <row r="3" spans="1:5" ht="23.25" hidden="1">
      <c r="A3" s="15"/>
      <c r="B3" s="15"/>
      <c r="C3" s="15"/>
      <c r="D3" s="15"/>
      <c r="E3" s="15"/>
    </row>
    <row r="4" spans="1:5">
      <c r="A4" s="6" t="s">
        <v>41</v>
      </c>
      <c r="B4" s="22" t="s">
        <v>0</v>
      </c>
      <c r="C4" s="23"/>
      <c r="D4" s="22" t="s">
        <v>1</v>
      </c>
      <c r="E4" s="23"/>
    </row>
    <row r="5" spans="1:5">
      <c r="A5" s="6"/>
      <c r="B5" s="6" t="s">
        <v>2</v>
      </c>
      <c r="C5" s="6" t="s">
        <v>3</v>
      </c>
      <c r="D5" s="6" t="s">
        <v>30</v>
      </c>
      <c r="E5" s="6" t="s">
        <v>3</v>
      </c>
    </row>
    <row r="6" spans="1:5">
      <c r="A6" s="6" t="s">
        <v>4</v>
      </c>
      <c r="B6" s="8">
        <v>685</v>
      </c>
      <c r="C6" s="8">
        <v>966</v>
      </c>
      <c r="D6" s="8">
        <v>685</v>
      </c>
      <c r="E6" s="8">
        <v>966</v>
      </c>
    </row>
    <row r="7" spans="1:5" ht="22.5" hidden="1" customHeight="1">
      <c r="A7" s="6" t="s">
        <v>5</v>
      </c>
      <c r="B7" s="10">
        <v>24650</v>
      </c>
      <c r="C7" s="10">
        <v>25250</v>
      </c>
      <c r="D7" s="10">
        <v>25100</v>
      </c>
      <c r="E7" s="10">
        <v>25750</v>
      </c>
    </row>
    <row r="8" spans="1:5">
      <c r="A8" s="6" t="s">
        <v>6</v>
      </c>
      <c r="B8" s="10">
        <f>B7*B6</f>
        <v>16885250</v>
      </c>
      <c r="C8" s="10">
        <f>C7*C6</f>
        <v>24391500</v>
      </c>
      <c r="D8" s="10">
        <f>D7*D6</f>
        <v>17193500</v>
      </c>
      <c r="E8" s="10">
        <f>E7*E6</f>
        <v>24874500</v>
      </c>
    </row>
    <row r="9" spans="1:5" ht="19.5" customHeight="1">
      <c r="A9" s="6" t="s">
        <v>7</v>
      </c>
      <c r="B9" s="10">
        <f t="shared" ref="B9:C9" si="0">B8</f>
        <v>16885250</v>
      </c>
      <c r="C9" s="10">
        <f t="shared" si="0"/>
        <v>24391500</v>
      </c>
      <c r="D9" s="10">
        <f t="shared" ref="D9:E9" si="1">D8</f>
        <v>17193500</v>
      </c>
      <c r="E9" s="10">
        <f t="shared" si="1"/>
        <v>24874500</v>
      </c>
    </row>
    <row r="10" spans="1:5">
      <c r="A10" s="11" t="s">
        <v>8</v>
      </c>
      <c r="B10" s="10"/>
      <c r="C10" s="10"/>
      <c r="D10" s="10"/>
      <c r="E10" s="10"/>
    </row>
    <row r="11" spans="1:5">
      <c r="A11" s="6" t="s">
        <v>9</v>
      </c>
      <c r="B11" s="10">
        <f t="shared" ref="B11:C11" si="2">B9*5%</f>
        <v>844262.5</v>
      </c>
      <c r="C11" s="10">
        <f t="shared" si="2"/>
        <v>1219575</v>
      </c>
      <c r="D11" s="10">
        <f t="shared" ref="D11:E11" si="3">D9*5%</f>
        <v>859675</v>
      </c>
      <c r="E11" s="10">
        <f t="shared" si="3"/>
        <v>1243725</v>
      </c>
    </row>
    <row r="12" spans="1:5">
      <c r="A12" s="6" t="s">
        <v>10</v>
      </c>
      <c r="B12" s="10">
        <f t="shared" ref="B12:C12" si="4">B11</f>
        <v>844262.5</v>
      </c>
      <c r="C12" s="10">
        <f t="shared" si="4"/>
        <v>1219575</v>
      </c>
      <c r="D12" s="10">
        <f t="shared" ref="D12:E12" si="5">D11</f>
        <v>859675</v>
      </c>
      <c r="E12" s="10">
        <f t="shared" si="5"/>
        <v>1243725</v>
      </c>
    </row>
    <row r="13" spans="1:5">
      <c r="A13" s="6" t="s">
        <v>11</v>
      </c>
      <c r="B13" s="10"/>
      <c r="C13" s="10"/>
      <c r="D13" s="10"/>
      <c r="E13" s="10"/>
    </row>
    <row r="14" spans="1:5">
      <c r="A14" s="11" t="s">
        <v>12</v>
      </c>
      <c r="B14" s="10">
        <v>30000</v>
      </c>
      <c r="C14" s="10">
        <v>30000</v>
      </c>
      <c r="D14" s="10">
        <v>30000</v>
      </c>
      <c r="E14" s="10">
        <v>30000</v>
      </c>
    </row>
    <row r="15" spans="1:5">
      <c r="A15" s="6" t="s">
        <v>13</v>
      </c>
      <c r="B15" s="10">
        <v>600</v>
      </c>
      <c r="C15" s="10">
        <v>600</v>
      </c>
      <c r="D15" s="10">
        <v>600</v>
      </c>
      <c r="E15" s="10">
        <v>600</v>
      </c>
    </row>
    <row r="16" spans="1:5">
      <c r="A16" s="6" t="s">
        <v>14</v>
      </c>
      <c r="B16" s="10">
        <v>180000</v>
      </c>
      <c r="C16" s="10">
        <v>220000</v>
      </c>
      <c r="D16" s="10">
        <v>180000</v>
      </c>
      <c r="E16" s="10">
        <v>220000</v>
      </c>
    </row>
    <row r="17" spans="1:5">
      <c r="A17" s="6" t="s">
        <v>15</v>
      </c>
      <c r="B17" s="10">
        <v>75000</v>
      </c>
      <c r="C17" s="10">
        <v>90000</v>
      </c>
      <c r="D17" s="10">
        <v>75000</v>
      </c>
      <c r="E17" s="10">
        <v>90000</v>
      </c>
    </row>
    <row r="18" spans="1:5">
      <c r="A18" s="6" t="s">
        <v>43</v>
      </c>
      <c r="B18" s="10">
        <v>35000</v>
      </c>
      <c r="C18" s="10">
        <v>45000</v>
      </c>
      <c r="D18" s="10">
        <v>35000</v>
      </c>
      <c r="E18" s="10">
        <v>45000</v>
      </c>
    </row>
    <row r="19" spans="1:5">
      <c r="A19" s="6" t="s">
        <v>16</v>
      </c>
      <c r="B19" s="10">
        <v>200000</v>
      </c>
      <c r="C19" s="10">
        <v>250000</v>
      </c>
      <c r="D19" s="10">
        <v>200000</v>
      </c>
      <c r="E19" s="10">
        <v>250000</v>
      </c>
    </row>
    <row r="20" spans="1:5">
      <c r="A20" s="6" t="s">
        <v>17</v>
      </c>
      <c r="B20" s="10">
        <v>30000</v>
      </c>
      <c r="C20" s="10">
        <v>35000</v>
      </c>
      <c r="D20" s="10">
        <v>30000</v>
      </c>
      <c r="E20" s="10">
        <v>35000</v>
      </c>
    </row>
    <row r="21" spans="1:5">
      <c r="A21" s="6" t="s">
        <v>18</v>
      </c>
      <c r="B21" s="10">
        <f>SUM(B14:B20)</f>
        <v>550600</v>
      </c>
      <c r="C21" s="10">
        <f>SUM(C14:C20)</f>
        <v>670600</v>
      </c>
      <c r="D21" s="10">
        <f>SUM(D14:D20)</f>
        <v>550600</v>
      </c>
      <c r="E21" s="10">
        <f>SUM(E14:E20)</f>
        <v>670600</v>
      </c>
    </row>
    <row r="22" spans="1:5">
      <c r="A22" s="11" t="s">
        <v>19</v>
      </c>
      <c r="B22" s="10">
        <f>B9+B11+B21</f>
        <v>18280112.5</v>
      </c>
      <c r="C22" s="10">
        <f t="shared" ref="C22" si="6">C9+C11+C21</f>
        <v>26281675</v>
      </c>
      <c r="D22" s="10">
        <f>D9+D12+D21</f>
        <v>18603775</v>
      </c>
      <c r="E22" s="10">
        <f>E9+E11+D21</f>
        <v>26668825</v>
      </c>
    </row>
    <row r="23" spans="1:5">
      <c r="A23" s="11"/>
      <c r="B23" s="10"/>
      <c r="C23" s="10"/>
      <c r="D23" s="10"/>
      <c r="E23" s="10"/>
    </row>
    <row r="24" spans="1:5" ht="15.75">
      <c r="A24" s="19" t="s">
        <v>44</v>
      </c>
      <c r="B24" s="16"/>
      <c r="C24" s="12"/>
      <c r="D24" s="13"/>
      <c r="E24" s="13"/>
    </row>
    <row r="25" spans="1:5" ht="15.75">
      <c r="A25" s="19"/>
      <c r="B25" s="16"/>
      <c r="C25" s="12"/>
      <c r="D25" s="13"/>
      <c r="E25" s="13"/>
    </row>
    <row r="26" spans="1:5" ht="18.75">
      <c r="A26" s="38" t="s">
        <v>46</v>
      </c>
      <c r="B26" s="16"/>
      <c r="C26" s="12"/>
      <c r="D26" s="13"/>
      <c r="E26" s="13"/>
    </row>
    <row r="27" spans="1:5">
      <c r="A27" s="17" t="s">
        <v>20</v>
      </c>
      <c r="B27" s="18"/>
      <c r="C27" s="18"/>
      <c r="D27" s="18"/>
      <c r="E27" s="7"/>
    </row>
    <row r="28" spans="1:5">
      <c r="A28" s="18" t="s">
        <v>21</v>
      </c>
      <c r="B28" s="18"/>
      <c r="C28" s="18"/>
      <c r="D28" s="18"/>
      <c r="E28" s="7"/>
    </row>
    <row r="29" spans="1:5">
      <c r="A29" s="18" t="s">
        <v>22</v>
      </c>
      <c r="B29" s="18"/>
      <c r="C29" s="18"/>
      <c r="D29" s="18"/>
      <c r="E29" s="7"/>
    </row>
    <row r="30" spans="1:5">
      <c r="A30" s="18" t="s">
        <v>23</v>
      </c>
      <c r="B30" s="18"/>
      <c r="C30" s="18"/>
      <c r="D30" s="18"/>
      <c r="E30" s="7"/>
    </row>
    <row r="31" spans="1:5">
      <c r="A31" s="18" t="s">
        <v>29</v>
      </c>
      <c r="B31" s="18"/>
      <c r="C31" s="18"/>
      <c r="D31" s="18"/>
      <c r="E31" s="7"/>
    </row>
    <row r="32" spans="1:5">
      <c r="A32" s="18" t="s">
        <v>24</v>
      </c>
      <c r="B32" s="18"/>
      <c r="C32" s="18"/>
      <c r="D32" s="18"/>
      <c r="E32" s="7"/>
    </row>
    <row r="33" spans="1:5">
      <c r="A33" s="18" t="s">
        <v>25</v>
      </c>
      <c r="B33" s="18"/>
      <c r="C33" s="18"/>
      <c r="D33" s="18"/>
      <c r="E33" s="7"/>
    </row>
    <row r="34" spans="1:5">
      <c r="A34" s="18" t="s">
        <v>28</v>
      </c>
      <c r="B34" s="7"/>
      <c r="C34" s="7"/>
      <c r="D34" s="7"/>
      <c r="E34" s="7"/>
    </row>
    <row r="35" spans="1:5">
      <c r="A35" s="18" t="s">
        <v>26</v>
      </c>
      <c r="B35" s="7"/>
      <c r="C35" s="7"/>
      <c r="D35" s="7"/>
      <c r="E35" s="7"/>
    </row>
  </sheetData>
  <mergeCells count="4">
    <mergeCell ref="A1:E1"/>
    <mergeCell ref="A2:E2"/>
    <mergeCell ref="B4:C4"/>
    <mergeCell ref="D4:E4"/>
  </mergeCells>
  <pageMargins left="0.7" right="0.7" top="0.75" bottom="0.75" header="0.3" footer="0.3"/>
  <pageSetup paperSize="9" scale="91" orientation="portrait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E48" sqref="E48"/>
    </sheetView>
  </sheetViews>
  <sheetFormatPr defaultRowHeight="15"/>
  <cols>
    <col min="1" max="1" width="29.85546875" customWidth="1"/>
    <col min="2" max="2" width="28.85546875" customWidth="1"/>
  </cols>
  <sheetData>
    <row r="1" spans="1:2" ht="23.25">
      <c r="A1" s="24" t="s">
        <v>40</v>
      </c>
      <c r="B1" s="25"/>
    </row>
    <row r="2" spans="1:2" ht="31.5">
      <c r="A2" s="14" t="s">
        <v>42</v>
      </c>
      <c r="B2" s="14"/>
    </row>
    <row r="3" spans="1:2">
      <c r="A3" s="4" t="s">
        <v>31</v>
      </c>
      <c r="B3" s="5" t="s">
        <v>32</v>
      </c>
    </row>
    <row r="4" spans="1:2">
      <c r="A4" s="35" t="s">
        <v>33</v>
      </c>
      <c r="B4" s="32">
        <v>0.1</v>
      </c>
    </row>
    <row r="5" spans="1:2">
      <c r="A5" s="36"/>
      <c r="B5" s="33"/>
    </row>
    <row r="6" spans="1:2">
      <c r="A6" s="36"/>
      <c r="B6" s="33"/>
    </row>
    <row r="7" spans="1:2">
      <c r="A7" s="36"/>
      <c r="B7" s="33"/>
    </row>
    <row r="8" spans="1:2">
      <c r="A8" s="37"/>
      <c r="B8" s="34"/>
    </row>
    <row r="9" spans="1:2">
      <c r="A9" s="26" t="s">
        <v>34</v>
      </c>
      <c r="B9" s="29">
        <v>0.18</v>
      </c>
    </row>
    <row r="10" spans="1:2">
      <c r="A10" s="27"/>
      <c r="B10" s="30"/>
    </row>
    <row r="11" spans="1:2">
      <c r="A11" s="27"/>
      <c r="B11" s="30"/>
    </row>
    <row r="12" spans="1:2">
      <c r="A12" s="27"/>
      <c r="B12" s="30"/>
    </row>
    <row r="13" spans="1:2">
      <c r="A13" s="28"/>
      <c r="B13" s="31"/>
    </row>
    <row r="14" spans="1:2">
      <c r="A14" s="26" t="s">
        <v>35</v>
      </c>
      <c r="B14" s="29">
        <v>0.18</v>
      </c>
    </row>
    <row r="15" spans="1:2">
      <c r="A15" s="27"/>
      <c r="B15" s="30"/>
    </row>
    <row r="16" spans="1:2">
      <c r="A16" s="27"/>
      <c r="B16" s="30"/>
    </row>
    <row r="17" spans="1:2">
      <c r="A17" s="27"/>
      <c r="B17" s="30"/>
    </row>
    <row r="18" spans="1:2">
      <c r="A18" s="28"/>
      <c r="B18" s="31"/>
    </row>
    <row r="19" spans="1:2">
      <c r="A19" s="26" t="s">
        <v>36</v>
      </c>
      <c r="B19" s="29">
        <v>0.18</v>
      </c>
    </row>
    <row r="20" spans="1:2">
      <c r="A20" s="27"/>
      <c r="B20" s="30"/>
    </row>
    <row r="21" spans="1:2">
      <c r="A21" s="27"/>
      <c r="B21" s="30"/>
    </row>
    <row r="22" spans="1:2">
      <c r="A22" s="27"/>
      <c r="B22" s="30"/>
    </row>
    <row r="23" spans="1:2">
      <c r="A23" s="28"/>
      <c r="B23" s="31"/>
    </row>
    <row r="24" spans="1:2">
      <c r="A24" s="26" t="s">
        <v>39</v>
      </c>
      <c r="B24" s="29">
        <v>0.18</v>
      </c>
    </row>
    <row r="25" spans="1:2">
      <c r="A25" s="27"/>
      <c r="B25" s="30"/>
    </row>
    <row r="26" spans="1:2">
      <c r="A26" s="27"/>
      <c r="B26" s="30"/>
    </row>
    <row r="27" spans="1:2">
      <c r="A27" s="27"/>
      <c r="B27" s="30"/>
    </row>
    <row r="28" spans="1:2">
      <c r="A28" s="28"/>
      <c r="B28" s="31"/>
    </row>
    <row r="29" spans="1:2">
      <c r="A29" s="26" t="s">
        <v>37</v>
      </c>
      <c r="B29" s="29">
        <v>0.18</v>
      </c>
    </row>
    <row r="30" spans="1:2">
      <c r="A30" s="27"/>
      <c r="B30" s="30"/>
    </row>
    <row r="31" spans="1:2">
      <c r="A31" s="27"/>
      <c r="B31" s="30"/>
    </row>
    <row r="32" spans="1:2">
      <c r="A32" s="27"/>
      <c r="B32" s="30"/>
    </row>
    <row r="33" spans="1:2">
      <c r="A33" s="28"/>
      <c r="B33" s="31"/>
    </row>
    <row r="34" spans="1:2">
      <c r="A34" s="3" t="s">
        <v>38</v>
      </c>
      <c r="B34" s="2">
        <f>B4+B9+B14+B19+B24+B29</f>
        <v>1</v>
      </c>
    </row>
  </sheetData>
  <mergeCells count="13">
    <mergeCell ref="A1:B1"/>
    <mergeCell ref="A24:A28"/>
    <mergeCell ref="B24:B28"/>
    <mergeCell ref="A29:A33"/>
    <mergeCell ref="B29:B33"/>
    <mergeCell ref="A19:A23"/>
    <mergeCell ref="B19:B23"/>
    <mergeCell ref="B4:B8"/>
    <mergeCell ref="B9:B13"/>
    <mergeCell ref="B14:B18"/>
    <mergeCell ref="A4:A8"/>
    <mergeCell ref="A9:A13"/>
    <mergeCell ref="A14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subvention</vt:lpstr>
      <vt:lpstr>super saver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Jigar</dc:creator>
  <cp:lastModifiedBy>Ashish jain</cp:lastModifiedBy>
  <cp:lastPrinted>2024-03-14T10:52:59Z</cp:lastPrinted>
  <dcterms:created xsi:type="dcterms:W3CDTF">2023-06-24T12:07:19Z</dcterms:created>
  <dcterms:modified xsi:type="dcterms:W3CDTF">2024-03-14T11:26:36Z</dcterms:modified>
</cp:coreProperties>
</file>