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avindra Khairnar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3" sheetId="41" r:id="rId5"/>
    <sheet name="Sheet4" sheetId="42" r:id="rId6"/>
    <sheet name="Sheet6" sheetId="44" r:id="rId7"/>
    <sheet name="Sheet1" sheetId="4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D31" i="23"/>
  <c r="D30" i="23"/>
  <c r="D29" i="23"/>
  <c r="H37" i="23" l="1"/>
  <c r="I37" i="23" s="1"/>
  <c r="C17" i="25" l="1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P9" i="4"/>
  <c r="Q9" i="4" s="1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6" i="23" s="1"/>
  <c r="C10" i="23" l="1"/>
  <c r="C11" i="23" s="1"/>
  <c r="C12" i="23" s="1"/>
  <c r="C13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<sst xmlns="http://schemas.openxmlformats.org/spreadsheetml/2006/main" count="129" uniqueCount="98">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</sst>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</xdr:row>
      <xdr:rowOff>123825</xdr:rowOff>
    </xdr:from>
    <xdr:to>
      <xdr:col>13</xdr:col>
      <xdr:colOff>38100</xdr:colOff>
      <xdr:row>19</xdr:row>
      <xdr:rowOff>57150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129678" y="314325"/>
          <a:ext cx="5774951" cy="3362325"/>
          <a:chOff x="1288" y="649"/>
          <a:chExt cx="9331" cy="5297"/>
        </a:xfrm>
      </xdr:grpSpPr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0" y="670"/>
            <a:ext cx="9289" cy="52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1297" y="658"/>
            <a:ext cx="9311" cy="527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4</xdr:row>
      <xdr:rowOff>163286</xdr:rowOff>
    </xdr:from>
    <xdr:to>
      <xdr:col>10</xdr:col>
      <xdr:colOff>356507</xdr:colOff>
      <xdr:row>22</xdr:row>
      <xdr:rowOff>96611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625928" y="925286"/>
          <a:ext cx="5853793" cy="3362325"/>
          <a:chOff x="0" y="0"/>
          <a:chExt cx="9331" cy="5297"/>
        </a:xfrm>
      </xdr:grpSpPr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" y="22"/>
            <a:ext cx="9289" cy="52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0" name="Rectangle 2"/>
          <xdr:cNvSpPr>
            <a:spLocks noChangeArrowheads="1"/>
          </xdr:cNvSpPr>
        </xdr:nvSpPr>
        <xdr:spPr bwMode="auto">
          <a:xfrm>
            <a:off x="10" y="10"/>
            <a:ext cx="9311" cy="5277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589990</xdr:colOff>
      <xdr:row>1</xdr:row>
      <xdr:rowOff>150719</xdr:rowOff>
    </xdr:from>
    <xdr:to>
      <xdr:col>10</xdr:col>
      <xdr:colOff>261098</xdr:colOff>
      <xdr:row>21</xdr:row>
      <xdr:rowOff>74519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89990" y="341219"/>
          <a:ext cx="5722284" cy="3733800"/>
          <a:chOff x="1392" y="194"/>
          <a:chExt cx="9071" cy="5870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4" y="215"/>
            <a:ext cx="9029" cy="58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401" y="203"/>
            <a:ext cx="9051" cy="585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533400</xdr:colOff>
      <xdr:row>20</xdr:row>
      <xdr:rowOff>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257175" y="57150"/>
          <a:ext cx="5762625" cy="3752850"/>
          <a:chOff x="0" y="0"/>
          <a:chExt cx="9071" cy="5364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" y="22"/>
            <a:ext cx="9029" cy="532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098" name="Rectangle 2"/>
          <xdr:cNvSpPr>
            <a:spLocks noChangeArrowheads="1"/>
          </xdr:cNvSpPr>
        </xdr:nvSpPr>
        <xdr:spPr bwMode="auto">
          <a:xfrm>
            <a:off x="10" y="10"/>
            <a:ext cx="9051" cy="5344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36535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34500</v>
      </c>
      <c r="D5" s="57" t="s">
        <v>61</v>
      </c>
      <c r="E5" s="58">
        <f>ROUND(C5/10.764,0)</f>
        <v>3205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34500</v>
      </c>
      <c r="D10" s="57" t="s">
        <v>61</v>
      </c>
      <c r="E10" s="58">
        <f>ROUND(C10/10.764,0)</f>
        <v>3205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482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964000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1544810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" workbookViewId="0">
      <selection activeCell="F15" sqref="F1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5600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3600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8"/>
      <c r="G16" s="119"/>
    </row>
    <row r="17" spans="1:9">
      <c r="B17" s="24"/>
      <c r="C17" s="25"/>
      <c r="D17" s="25"/>
      <c r="F17" s="78"/>
      <c r="G17" s="78"/>
    </row>
    <row r="18" spans="1:9" ht="16.5">
      <c r="A18" s="28" t="s">
        <v>94</v>
      </c>
      <c r="B18" s="7"/>
      <c r="C18" s="76">
        <v>402</v>
      </c>
      <c r="D18" s="76"/>
      <c r="E18" s="77"/>
      <c r="F18" s="78"/>
      <c r="G18" s="78"/>
    </row>
    <row r="19" spans="1:9">
      <c r="A19" s="15"/>
      <c r="B19" s="6"/>
      <c r="C19" s="30">
        <f>C18*C16</f>
        <v>2251200</v>
      </c>
      <c r="D19" s="78" t="s">
        <v>68</v>
      </c>
      <c r="E19" s="30"/>
      <c r="F19" s="78"/>
      <c r="G19" s="78"/>
    </row>
    <row r="20" spans="1:9">
      <c r="A20" s="15"/>
      <c r="B20" s="61">
        <f>C20*0.9</f>
        <v>1924776</v>
      </c>
      <c r="C20" s="31">
        <f>C19*95%</f>
        <v>2138640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1800960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804000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4690</v>
      </c>
      <c r="D25" s="31"/>
      <c r="E25" s="75"/>
      <c r="F25" s="75"/>
      <c r="G25" s="75"/>
      <c r="H25" s="75"/>
      <c r="I25" s="75"/>
    </row>
    <row r="26" spans="1:9">
      <c r="C26" s="31"/>
      <c r="D26" s="31"/>
      <c r="E26" s="75"/>
      <c r="F26" s="75"/>
      <c r="G26" s="75"/>
      <c r="H26" s="75"/>
      <c r="I26" s="75"/>
    </row>
    <row r="27" spans="1:9">
      <c r="C27" s="31"/>
      <c r="D27" s="31"/>
      <c r="E27" s="75"/>
      <c r="F27" s="75"/>
      <c r="G27" s="75"/>
      <c r="H27" s="75"/>
      <c r="I27" s="75"/>
    </row>
    <row r="28" spans="1:9">
      <c r="C28"/>
      <c r="D28"/>
      <c r="E28" s="75"/>
      <c r="F28" s="75"/>
      <c r="G28" s="75"/>
      <c r="H28" s="75"/>
      <c r="I28" s="75"/>
    </row>
    <row r="29" spans="1:9">
      <c r="C29">
        <v>29.32</v>
      </c>
      <c r="D29" s="118">
        <f>C29*10.764</f>
        <v>315.60048</v>
      </c>
      <c r="E29" s="118"/>
      <c r="F29" s="75"/>
      <c r="G29" s="75"/>
      <c r="H29" s="75"/>
      <c r="I29" s="75"/>
    </row>
    <row r="30" spans="1:9">
      <c r="C30">
        <v>8.02</v>
      </c>
      <c r="D30" s="118">
        <f>C30*10.764</f>
        <v>86.327279999999988</v>
      </c>
      <c r="E30" s="75"/>
      <c r="F30" s="75"/>
      <c r="G30" s="75"/>
      <c r="H30" s="75"/>
      <c r="I30" s="75"/>
    </row>
    <row r="31" spans="1:9">
      <c r="C31"/>
      <c r="D31" s="123">
        <f>SUM(D29:D30)</f>
        <v>401.92775999999998</v>
      </c>
      <c r="E31" s="123">
        <f>D31*1.2</f>
        <v>482.31331199999994</v>
      </c>
      <c r="F31" s="75"/>
      <c r="G31" s="75"/>
      <c r="H31" s="75"/>
      <c r="I31" s="75"/>
    </row>
    <row r="32" spans="1:9">
      <c r="C32"/>
      <c r="D32"/>
      <c r="E32" s="75"/>
      <c r="F32" s="75"/>
      <c r="G32" s="75"/>
      <c r="H32" s="75"/>
      <c r="I32" s="75"/>
    </row>
    <row r="33" spans="1:9">
      <c r="C33"/>
      <c r="D33"/>
      <c r="E33" s="75"/>
      <c r="F33" s="75"/>
      <c r="G33" s="75"/>
      <c r="H33" s="118"/>
      <c r="I33" s="75"/>
    </row>
    <row r="34" spans="1:9">
      <c r="C34"/>
      <c r="D34"/>
      <c r="E34" s="75"/>
      <c r="F34" s="75"/>
      <c r="G34" s="75"/>
      <c r="H34" s="75"/>
      <c r="I34" s="75"/>
    </row>
    <row r="35" spans="1:9">
      <c r="C35"/>
      <c r="D35"/>
      <c r="E35" s="75"/>
      <c r="F35" s="75"/>
      <c r="G35" s="75"/>
      <c r="H35" s="118"/>
      <c r="I35" s="75"/>
    </row>
    <row r="36" spans="1:9">
      <c r="C36"/>
      <c r="D36"/>
      <c r="E36" s="75"/>
      <c r="F36" s="75"/>
      <c r="G36" s="75"/>
      <c r="H36" s="75"/>
      <c r="I36" s="75"/>
    </row>
    <row r="37" spans="1:9">
      <c r="C37"/>
      <c r="D37"/>
      <c r="E37" s="75"/>
      <c r="F37" s="75"/>
      <c r="G37" s="75"/>
      <c r="H37" s="118">
        <f>H33+H35</f>
        <v>0</v>
      </c>
      <c r="I37" s="118">
        <f>H37*1.2</f>
        <v>0</v>
      </c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7" zoomScaleNormal="100" workbookViewId="0">
      <selection activeCell="I25" sqref="I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0</v>
      </c>
      <c r="C2" s="4">
        <f t="shared" ref="C2:C15" si="1">B2*1.2</f>
        <v>0</v>
      </c>
      <c r="D2" s="4">
        <v>2100</v>
      </c>
      <c r="E2" s="5">
        <v>8000000</v>
      </c>
      <c r="F2" s="66" t="e">
        <f t="shared" ref="F2:F15" si="2">ROUND((E2/B2),0)</f>
        <v>#DIV/0!</v>
      </c>
      <c r="G2" s="66" t="e">
        <f t="shared" ref="G2:G15" si="3">ROUND((E2/C2),0)</f>
        <v>#DIV/0!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0</v>
      </c>
      <c r="C9" s="4">
        <f t="shared" si="1"/>
        <v>0</v>
      </c>
      <c r="D9" s="4">
        <f t="shared" si="7"/>
        <v>0</v>
      </c>
      <c r="E9" s="5">
        <f t="shared" ref="E9:E15" si="9">R9</f>
        <v>0</v>
      </c>
      <c r="F9" s="4" t="e">
        <f t="shared" si="2"/>
        <v>#DIV/0!</v>
      </c>
      <c r="G9" s="4" t="e">
        <f t="shared" si="3"/>
        <v>#DIV/0!</v>
      </c>
      <c r="H9" s="4" t="e">
        <f t="shared" si="4"/>
        <v>#DIV/0!</v>
      </c>
      <c r="I9" s="4">
        <f t="shared" si="5"/>
        <v>0</v>
      </c>
      <c r="J9" s="4">
        <f t="shared" si="6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O13">
        <v>960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754</v>
      </c>
      <c r="C16" s="4">
        <f t="shared" ref="C16:C19" si="14">B16*1.2</f>
        <v>904.8</v>
      </c>
      <c r="D16" s="4">
        <f t="shared" ref="D16:D19" si="15">C16*1.2</f>
        <v>1085.76</v>
      </c>
      <c r="E16" s="5">
        <f t="shared" ref="E16:E19" si="16">R16</f>
        <v>3030000</v>
      </c>
      <c r="F16" s="4">
        <f t="shared" ref="F16:F19" si="17">ROUND((E16/B16),0)</f>
        <v>4019</v>
      </c>
      <c r="G16" s="4">
        <f t="shared" ref="G16:G19" si="18">ROUND((E16/C16),0)</f>
        <v>3349</v>
      </c>
      <c r="H16" s="4">
        <f t="shared" ref="H16:H19" si="19">ROUND((E16/D16),0)</f>
        <v>2791</v>
      </c>
      <c r="I16" s="4">
        <f t="shared" ref="I16:J19" si="20">T16</f>
        <v>0</v>
      </c>
      <c r="J16" s="4">
        <f t="shared" si="20"/>
        <v>0</v>
      </c>
      <c r="Q16">
        <v>754</v>
      </c>
      <c r="R16" s="2">
        <v>3030000</v>
      </c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4169000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P17">
        <v>1097</v>
      </c>
      <c r="Q17">
        <v>0</v>
      </c>
      <c r="R17" s="2">
        <v>4169000</v>
      </c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O18">
        <v>0</v>
      </c>
      <c r="P18">
        <f>O18/1.2</f>
        <v>0</v>
      </c>
      <c r="Q18">
        <f t="shared" ref="Q18" si="21">P18/1.2</f>
        <v>0</v>
      </c>
      <c r="R18" s="2">
        <v>0</v>
      </c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5">
        <v>0</v>
      </c>
      <c r="P19" s="75">
        <f>O19/1.2</f>
        <v>0</v>
      </c>
      <c r="Q19" s="75">
        <f t="shared" ref="Q19" si="2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85" zoomScaleNormal="85" workbookViewId="0">
      <selection activeCell="I24" sqref="I2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L9" sqref="L9"/>
    </sheetView>
  </sheetViews>
  <sheetFormatPr defaultRowHeight="1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12" sqref="N12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Sheet3</vt:lpstr>
      <vt:lpstr>Sheet4</vt:lpstr>
      <vt:lpstr>Sheet6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2024-05-09T09:58:57Z</dcterms:modified>
</cp:coreProperties>
</file>