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Airoli\Hanumant Babaji Dhamanse\Flat No. 15\"/>
    </mc:Choice>
  </mc:AlternateContent>
  <xr:revisionPtr revIDLastSave="0" documentId="13_ncr:1_{A9BFA4F5-4988-4C5B-B8FA-261CE91530A3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8" i="4" l="1"/>
  <c r="P6" i="4" l="1"/>
  <c r="C5" i="25" l="1"/>
  <c r="C4" i="25"/>
  <c r="C3" i="25"/>
  <c r="P2" i="4"/>
  <c r="Q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<sst xmlns="http://schemas.openxmlformats.org/spreadsheetml/2006/main" count="130" uniqueCount="88">
  <si>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</si>
  <si>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</si>
  <si>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</si>
  <si>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</si>
  <si>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</si>
  <si>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</si>
  <si>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</si>
  <si>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</si>
  <si>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</si>
  <si>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</si>
  <si>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</si>
  <si>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</si>
  <si>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</si>
  <si>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</si>
  <si>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</si>
  <si>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</si>
  <si>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</si>
  <si>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</si>
  <si>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</si>
  <si>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</si>
  <si>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</si>
  <si>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</si>
  <si>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</si>
  <si>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</si>
  <si>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</si>
  <si>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</si>
  <si>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</si>
  <si>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</si>
  <si>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</si>
  <si>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</si>
  <si>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</si>
  <si>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</si>
  <si>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</si>
  <si>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</si>
  <si>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</si>
  <si>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</si>
  <si>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</si>
  <si>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</si>
  <si>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</si>
  <si>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</si>
  <si>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</si>
  <si>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</si>
  <si>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</si>
  <si>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</si>
  <si>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</si>
  <si>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</si>
  <si>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</si>
  <si>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</si>
  <si>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</si>
  <si>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</si>
  <si>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</si>
  <si>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</si>
  <si>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</si>
  <si>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</si>
  <si>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</si>
  <si>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</si>
  <si>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</si>
  <si>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</si>
  <si>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</si>
  <si>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</si>
  <si>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</si>
  <si>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</si>
  <si>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</si>
  <si>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</si>
  <si>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</si>
  <si>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</si>
  <si>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</si>
  <si>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</si>
  <si>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</si>
  <si>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</si>
  <si>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</si>
  <si>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</si>
  <si>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</si>
  <si>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</si>
  <si>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</si>
  <si>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</si>
  <si>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</si>
  <si>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</si>
  <si>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</si>
  <si>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</si>
  <si>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</si>
  <si>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</si>
  <si>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</si>
  <si>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</si>
  <si>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</si>
  <si>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IGR-02.05.24</t>
  </si>
  <si>
    <t>IGR-12.04.24</t>
  </si>
  <si>
    <t>IGR-18.03.24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</si>
</sst>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48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71CAC-E43A-4299-9CD4-3F76A5FF9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6E5DFF-97F8-419F-B792-017FAC1F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338C39-CD4E-4E9D-910B-F820349F2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49</xdr:row>
      <xdr:rowOff>1230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3B7D84-DEC9-49CA-962E-F97C0C98F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5F9C3-FB64-47EC-B764-561DAD62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D46CA-34BE-4463-8CAC-2561D903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C0DC4D-881C-4938-84E1-4DE9DDD56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DFB5BE-08B1-4C77-B103-3C8602454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240820.57499999998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270220.57499999995</v>
      </c>
      <c r="D9" s="62" t="s">
        <v>62</v>
      </c>
      <c r="E9" s="63">
        <f>C9/10.764</f>
        <v>25104.103957636562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1999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25</v>
      </c>
      <c r="D13" s="69">
        <f>D12-C13</f>
        <v>75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A10"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18500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16000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25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35</v>
      </c>
      <c r="D8" s="26">
        <v>1999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37.5</v>
      </c>
      <c r="D10" s="26"/>
      <c r="F10" s="19"/>
    </row>
    <row r="11" spans="1:6" x14ac:dyDescent="0.25">
      <c r="A11" s="16"/>
      <c r="B11" s="27"/>
      <c r="C11" s="28">
        <f>C10%</f>
        <v>0.375</v>
      </c>
      <c r="D11" s="28"/>
      <c r="F11" s="19"/>
    </row>
    <row r="12" spans="1:6" x14ac:dyDescent="0.25">
      <c r="A12" s="16" t="s">
        <v>21</v>
      </c>
      <c r="B12" s="20"/>
      <c r="C12" s="21">
        <f>C6*C11</f>
        <v>937.5</v>
      </c>
      <c r="D12" s="19"/>
    </row>
    <row r="13" spans="1:6" x14ac:dyDescent="0.25">
      <c r="A13" s="16" t="s">
        <v>22</v>
      </c>
      <c r="B13" s="20"/>
      <c r="C13" s="21">
        <f>C6-C12</f>
        <v>1562.5</v>
      </c>
      <c r="D13" s="19"/>
    </row>
    <row r="14" spans="1:6" x14ac:dyDescent="0.25">
      <c r="A14" s="16" t="s">
        <v>15</v>
      </c>
      <c r="B14" s="20"/>
      <c r="C14" s="21">
        <f>C5</f>
        <v>16000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17562.5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356</v>
      </c>
      <c r="D18" s="19"/>
    </row>
    <row r="19" spans="1:4" x14ac:dyDescent="0.25">
      <c r="A19" s="16" t="s">
        <v>74</v>
      </c>
      <c r="B19" s="6"/>
      <c r="C19" s="32">
        <f>C18*C16</f>
        <v>6252250</v>
      </c>
      <c r="D19" s="33"/>
    </row>
    <row r="20" spans="1:4" x14ac:dyDescent="0.25">
      <c r="A20" s="16" t="s">
        <v>24</v>
      </c>
      <c r="C20" s="34">
        <f>C19*90%</f>
        <v>5627025</v>
      </c>
      <c r="D20" s="19"/>
    </row>
    <row r="21" spans="1:4" x14ac:dyDescent="0.25">
      <c r="A21" s="16" t="s">
        <v>25</v>
      </c>
      <c r="C21" s="34">
        <f>C19*80%</f>
        <v>5001800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890000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13025.520833333334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370</v>
      </c>
      <c r="C2" s="4">
        <f t="shared" ref="C2:C16" si="1">B2*1.2</f>
        <v>444</v>
      </c>
      <c r="D2" s="4">
        <f t="shared" ref="D2:D16" si="2">C2*1.2</f>
        <v>532.79999999999995</v>
      </c>
      <c r="E2" s="5">
        <f t="shared" ref="E2:E16" si="3">R2</f>
        <v>5700000</v>
      </c>
      <c r="F2" s="4">
        <f t="shared" ref="F2:F15" si="4">ROUND((E2/B2),0)</f>
        <v>15405</v>
      </c>
      <c r="G2" s="4">
        <f t="shared" ref="G2:G15" si="5">ROUND((E2/C2),0)</f>
        <v>12838</v>
      </c>
      <c r="H2" s="4">
        <f t="shared" ref="H2:H15" si="6">ROUND((E2/D2),0)</f>
        <v>10698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370</v>
      </c>
      <c r="R2" s="2">
        <v>5700000</v>
      </c>
      <c r="S2" s="2"/>
    </row>
    <row r="3" spans="1:19" x14ac:dyDescent="0.25">
      <c r="A3" s="4">
        <v>2</v>
      </c>
      <c r="B3" s="4">
        <f t="shared" si="0"/>
        <v>426.66666666666669</v>
      </c>
      <c r="C3" s="4">
        <f t="shared" si="1"/>
        <v>512</v>
      </c>
      <c r="D3" s="4">
        <f t="shared" si="2"/>
        <v>614.4</v>
      </c>
      <c r="E3" s="5">
        <f t="shared" si="3"/>
        <v>7000000</v>
      </c>
      <c r="F3" s="4">
        <f t="shared" si="4"/>
        <v>16406</v>
      </c>
      <c r="G3" s="4">
        <f t="shared" si="5"/>
        <v>13672</v>
      </c>
      <c r="H3" s="4">
        <f t="shared" si="6"/>
        <v>11393</v>
      </c>
      <c r="I3" s="4">
        <f t="shared" si="7"/>
        <v>0</v>
      </c>
      <c r="J3" s="4">
        <f t="shared" si="8"/>
        <v>0</v>
      </c>
      <c r="O3">
        <v>0</v>
      </c>
      <c r="P3">
        <v>512</v>
      </c>
      <c r="Q3">
        <f t="shared" ref="Q3:Q10" si="10">P3/1.2</f>
        <v>426.66666666666669</v>
      </c>
      <c r="R3" s="2">
        <v>7000000</v>
      </c>
      <c r="S3" s="2"/>
    </row>
    <row r="4" spans="1:19" x14ac:dyDescent="0.25">
      <c r="A4" s="4">
        <v>3</v>
      </c>
      <c r="B4" s="4">
        <f t="shared" si="0"/>
        <v>385</v>
      </c>
      <c r="C4" s="4">
        <f t="shared" si="1"/>
        <v>462</v>
      </c>
      <c r="D4" s="4">
        <f t="shared" si="2"/>
        <v>554.4</v>
      </c>
      <c r="E4" s="5">
        <f t="shared" si="3"/>
        <v>7500000</v>
      </c>
      <c r="F4" s="77">
        <f t="shared" si="4"/>
        <v>19481</v>
      </c>
      <c r="G4" s="77">
        <f t="shared" si="5"/>
        <v>16234</v>
      </c>
      <c r="H4" s="77">
        <f t="shared" si="6"/>
        <v>13528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385</v>
      </c>
      <c r="R4" s="78">
        <v>7500000</v>
      </c>
      <c r="S4" s="2"/>
    </row>
    <row r="5" spans="1:19" x14ac:dyDescent="0.25">
      <c r="A5" s="4">
        <v>4</v>
      </c>
      <c r="B5" s="4">
        <f t="shared" si="0"/>
        <v>445</v>
      </c>
      <c r="C5" s="4">
        <f t="shared" si="1"/>
        <v>534</v>
      </c>
      <c r="D5" s="4">
        <f t="shared" si="2"/>
        <v>640.79999999999995</v>
      </c>
      <c r="E5" s="5">
        <f t="shared" si="3"/>
        <v>7600000</v>
      </c>
      <c r="F5" s="77">
        <f t="shared" si="4"/>
        <v>17079</v>
      </c>
      <c r="G5" s="77">
        <f t="shared" si="5"/>
        <v>14232</v>
      </c>
      <c r="H5" s="77">
        <f t="shared" si="6"/>
        <v>11860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445</v>
      </c>
      <c r="R5" s="78">
        <v>7600000</v>
      </c>
      <c r="S5" s="2"/>
    </row>
    <row r="6" spans="1:19" x14ac:dyDescent="0.25">
      <c r="A6" s="4">
        <v>5</v>
      </c>
      <c r="B6" s="4">
        <f t="shared" si="0"/>
        <v>296.45849999999996</v>
      </c>
      <c r="C6" s="4">
        <f t="shared" si="1"/>
        <v>355.75019999999995</v>
      </c>
      <c r="D6" s="4">
        <f t="shared" si="2"/>
        <v>426.90023999999994</v>
      </c>
      <c r="E6" s="5">
        <f t="shared" si="3"/>
        <v>6900000</v>
      </c>
      <c r="F6" s="4">
        <f t="shared" si="4"/>
        <v>23275</v>
      </c>
      <c r="G6" s="4">
        <f t="shared" si="5"/>
        <v>19396</v>
      </c>
      <c r="H6" s="4">
        <f t="shared" si="6"/>
        <v>16163</v>
      </c>
      <c r="I6" s="4">
        <f t="shared" si="7"/>
        <v>0</v>
      </c>
      <c r="J6" s="4">
        <f t="shared" si="8"/>
        <v>0</v>
      </c>
      <c r="O6">
        <v>0</v>
      </c>
      <c r="P6">
        <f>33.05*10.764</f>
        <v>355.75019999999995</v>
      </c>
      <c r="Q6">
        <f t="shared" si="10"/>
        <v>296.45849999999996</v>
      </c>
      <c r="R6" s="2">
        <v>6900000</v>
      </c>
      <c r="S6" s="2" t="s">
        <v>85</v>
      </c>
    </row>
    <row r="7" spans="1:19" x14ac:dyDescent="0.25">
      <c r="A7" s="4">
        <v>6</v>
      </c>
      <c r="B7" s="4">
        <f t="shared" si="0"/>
        <v>364.16666666666669</v>
      </c>
      <c r="C7" s="4">
        <f t="shared" si="1"/>
        <v>437</v>
      </c>
      <c r="D7" s="4">
        <f t="shared" si="2"/>
        <v>524.4</v>
      </c>
      <c r="E7" s="5">
        <f t="shared" si="3"/>
        <v>6300000</v>
      </c>
      <c r="F7" s="77">
        <f t="shared" si="4"/>
        <v>17300</v>
      </c>
      <c r="G7" s="77">
        <f t="shared" si="5"/>
        <v>14416</v>
      </c>
      <c r="H7" s="77">
        <f t="shared" si="6"/>
        <v>12014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437</v>
      </c>
      <c r="Q7" s="7">
        <f t="shared" si="10"/>
        <v>364.16666666666669</v>
      </c>
      <c r="R7" s="78">
        <v>6300000</v>
      </c>
      <c r="S7" s="78" t="s">
        <v>86</v>
      </c>
    </row>
    <row r="8" spans="1:19" x14ac:dyDescent="0.25">
      <c r="A8" s="4">
        <v>7</v>
      </c>
      <c r="B8" s="4">
        <f t="shared" si="0"/>
        <v>364.18200000000002</v>
      </c>
      <c r="C8" s="4">
        <f t="shared" si="1"/>
        <v>437.01839999999999</v>
      </c>
      <c r="D8" s="4">
        <f t="shared" si="2"/>
        <v>524.42207999999994</v>
      </c>
      <c r="E8" s="5">
        <f t="shared" si="3"/>
        <v>7800000</v>
      </c>
      <c r="F8" s="4">
        <f t="shared" si="4"/>
        <v>21418</v>
      </c>
      <c r="G8" s="4">
        <f t="shared" si="5"/>
        <v>17848</v>
      </c>
      <c r="H8" s="4">
        <f t="shared" si="6"/>
        <v>14874</v>
      </c>
      <c r="I8" s="4">
        <f t="shared" si="7"/>
        <v>0</v>
      </c>
      <c r="J8" s="4">
        <f t="shared" si="8"/>
        <v>0</v>
      </c>
      <c r="O8">
        <v>0</v>
      </c>
      <c r="P8">
        <f>40.6*10.764</f>
        <v>437.01839999999999</v>
      </c>
      <c r="Q8">
        <f t="shared" si="10"/>
        <v>364.18200000000002</v>
      </c>
      <c r="R8" s="2">
        <v>7800000</v>
      </c>
      <c r="S8" s="2" t="s">
        <v>87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360</v>
      </c>
    </row>
    <row r="28" spans="1:19" s="10" customFormat="1" x14ac:dyDescent="0.25">
      <c r="C28" s="71" t="s">
        <v>75</v>
      </c>
      <c r="D28" s="71"/>
      <c r="F28" s="56" t="s">
        <v>84</v>
      </c>
      <c r="G28" s="56">
        <v>356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427</v>
      </c>
      <c r="H29" s="10">
        <f>G29/G28</f>
        <v>1.199438202247191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2024-05-10T10:53:52Z</dcterms:modified>
</cp:coreProperties>
</file>