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C19" i="1"/>
  <c r="E9" i="1" l="1"/>
  <c r="C18" i="1"/>
  <c r="G9" i="1"/>
  <c r="B18" i="1"/>
  <c r="E8" i="1"/>
  <c r="E7" i="1"/>
  <c r="G8" i="1"/>
  <c r="G7" i="1"/>
  <c r="B10" i="1"/>
  <c r="B11" i="1" s="1"/>
  <c r="B8" i="1"/>
  <c r="B6" i="1"/>
  <c r="B5" i="1"/>
  <c r="B14" i="1" s="1"/>
  <c r="B12" i="1" l="1"/>
  <c r="B13" i="1" s="1"/>
  <c r="B15" i="1"/>
  <c r="B17" i="1" s="1"/>
  <c r="B19" i="1" s="1"/>
  <c r="C10" i="1" l="1"/>
  <c r="C11" i="1" s="1"/>
  <c r="C8" i="1"/>
  <c r="C6" i="1"/>
  <c r="C5" i="1"/>
  <c r="C14" i="1" s="1"/>
  <c r="C12" i="1" l="1"/>
  <c r="C13" i="1" s="1"/>
  <c r="C15" i="1" s="1"/>
  <c r="C17" i="1" s="1"/>
  <c r="C35" i="1"/>
  <c r="C34" i="1"/>
  <c r="C33" i="1"/>
  <c r="I4" i="1" l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<sst xmlns="http://schemas.openxmlformats.org/spreadsheetml/2006/main" count="31" uniqueCount="30">
  <si>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</si>
  <si>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</si>
  <si>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</si>
  <si>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</si>
  <si>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</si>
  <si>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</si>
  <si>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</si>
  <si>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</si>
  <si>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</si>
  <si>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</si>
  <si>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</si>
  <si>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</si>
  <si>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</si>
  <si>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</si>
  <si>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</si>
  <si>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</si>
  <si>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</si>
  <si>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</si>
  <si>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</si>
  <si>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</si>
  <si>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</si>
  <si>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</si>
  <si>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</si>
  <si>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</si>
  <si>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</si>
  <si>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 xml:space="preserve">Flat No. </t>
  </si>
  <si>
    <t>Rental value</t>
  </si>
  <si>
    <t>Tarun</t>
  </si>
  <si>
    <t>Ranjeet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</si>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</sst>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0" fontId="13" fillId="0" borderId="1" xfId="0" applyFont="1" applyBorder="1"/>
    <xf numFmtId="0" fontId="11" fillId="2" borderId="1" xfId="0" applyFont="1" applyFill="1" applyBorder="1"/>
    <xf numFmtId="43" fontId="11" fillId="2" borderId="1" xfId="0" applyNumberFormat="1" applyFont="1" applyFill="1" applyBorder="1"/>
    <xf numFmtId="43" fontId="0" fillId="2" borderId="0" xfId="0" applyNumberFormat="1" applyFill="1"/>
    <xf numFmtId="0" fontId="0" fillId="2" borderId="0" xfId="0" applyFill="1"/>
    <xf numFmtId="0" fontId="11" fillId="2" borderId="1" xfId="0" applyFont="1" applyFill="1" applyBorder="1" applyAlignment="1">
      <alignment horizontal="center"/>
    </xf>
    <xf numFmtId="43" fontId="10" fillId="2" borderId="1" xfId="0" applyNumberFormat="1" applyFont="1" applyFill="1" applyBorder="1"/>
    <xf numFmtId="0" fontId="10" fillId="2" borderId="1" xfId="1" applyNumberFormat="1" applyFont="1" applyFill="1" applyBorder="1"/>
    <xf numFmtId="10" fontId="10" fillId="2" borderId="1" xfId="1" applyNumberFormat="1" applyFont="1" applyFill="1" applyBorder="1"/>
    <xf numFmtId="43" fontId="10" fillId="2" borderId="1" xfId="1" applyFont="1" applyFill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0" fontId="0" fillId="2" borderId="1" xfId="0" applyFill="1" applyBorder="1"/>
    <xf numFmtId="0" fontId="0" fillId="2" borderId="6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A63EC-6ADA-4E1D-BA13-F4099293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586509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20909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40DC7-7505-4360-8188-97D7170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abSelected="1" zoomScaleNormal="100"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style="44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 t="s">
        <v>27</v>
      </c>
      <c r="C1" s="44" t="s">
        <v>28</v>
      </c>
      <c r="E1" s="2"/>
      <c r="F1" s="3"/>
      <c r="G1" s="3"/>
    </row>
    <row r="2" spans="1:13" ht="16.5" x14ac:dyDescent="0.3">
      <c r="A2" s="18" t="s">
        <v>25</v>
      </c>
      <c r="B2" s="25">
        <v>1101</v>
      </c>
      <c r="C2" s="45">
        <v>2304</v>
      </c>
      <c r="D2" s="9"/>
      <c r="E2" t="s">
        <v>13</v>
      </c>
    </row>
    <row r="3" spans="1:13" ht="16.5" x14ac:dyDescent="0.3">
      <c r="A3" s="18" t="s">
        <v>0</v>
      </c>
      <c r="B3" s="26">
        <v>11200</v>
      </c>
      <c r="C3" s="46">
        <v>12000</v>
      </c>
      <c r="D3" s="8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19" t="s">
        <v>1</v>
      </c>
      <c r="B4" s="26">
        <v>2600</v>
      </c>
      <c r="C4" s="46">
        <v>2600</v>
      </c>
      <c r="D4" s="8"/>
      <c r="E4" t="s">
        <v>23</v>
      </c>
      <c r="F4" s="5"/>
      <c r="G4" s="6"/>
      <c r="I4">
        <f>I3/100*115</f>
        <v>30187.5</v>
      </c>
      <c r="K4" s="35"/>
      <c r="L4" s="5"/>
      <c r="M4" s="6"/>
    </row>
    <row r="5" spans="1:13" ht="16.5" x14ac:dyDescent="0.3">
      <c r="A5" s="18" t="s">
        <v>2</v>
      </c>
      <c r="B5" s="26">
        <f>B3-B4</f>
        <v>8600</v>
      </c>
      <c r="C5" s="46">
        <f>C3-C4</f>
        <v>9400</v>
      </c>
      <c r="D5" s="8" t="s">
        <v>29</v>
      </c>
      <c r="E5">
        <v>1101</v>
      </c>
      <c r="G5" s="16">
        <v>2304</v>
      </c>
      <c r="I5">
        <f>I4/10.764</f>
        <v>2804.4871794871797</v>
      </c>
      <c r="L5" s="5"/>
      <c r="M5" s="6"/>
    </row>
    <row r="6" spans="1:13" ht="16.5" x14ac:dyDescent="0.3">
      <c r="A6" s="18" t="s">
        <v>3</v>
      </c>
      <c r="B6" s="26">
        <f>B4</f>
        <v>2600</v>
      </c>
      <c r="C6" s="46">
        <f>C4</f>
        <v>2600</v>
      </c>
      <c r="D6" s="8"/>
      <c r="E6">
        <v>570</v>
      </c>
      <c r="F6" s="8"/>
      <c r="G6" s="8">
        <v>508</v>
      </c>
      <c r="H6" s="30"/>
      <c r="I6" s="30"/>
      <c r="L6" s="5"/>
      <c r="M6" s="6"/>
    </row>
    <row r="7" spans="1:13" ht="16.5" x14ac:dyDescent="0.3">
      <c r="A7" s="18" t="s">
        <v>4</v>
      </c>
      <c r="B7" s="20">
        <v>0</v>
      </c>
      <c r="C7" s="47">
        <v>0</v>
      </c>
      <c r="D7" s="1"/>
      <c r="E7">
        <f>5.73*10.764</f>
        <v>61.677720000000001</v>
      </c>
      <c r="G7" s="33">
        <f>2.38*10.767</f>
        <v>25.625459999999997</v>
      </c>
      <c r="H7" s="30"/>
      <c r="I7" s="30"/>
      <c r="L7" s="31"/>
      <c r="M7" s="32"/>
    </row>
    <row r="8" spans="1:13" ht="16.5" x14ac:dyDescent="0.3">
      <c r="A8" s="18" t="s">
        <v>5</v>
      </c>
      <c r="B8" s="20">
        <f>B9-B7</f>
        <v>60</v>
      </c>
      <c r="C8" s="47">
        <f>C9-C7</f>
        <v>60</v>
      </c>
      <c r="D8" s="28"/>
      <c r="E8">
        <f>SUM(E6:E7)</f>
        <v>631.67772000000002</v>
      </c>
      <c r="F8" s="15"/>
      <c r="G8" s="15">
        <f>SUM(G6:G7)</f>
        <v>533.62545999999998</v>
      </c>
      <c r="H8" s="30"/>
      <c r="I8" s="30"/>
      <c r="L8" s="31"/>
      <c r="M8" s="32"/>
    </row>
    <row r="9" spans="1:13" ht="16.5" x14ac:dyDescent="0.3">
      <c r="A9" s="18" t="s">
        <v>6</v>
      </c>
      <c r="B9" s="20">
        <v>60</v>
      </c>
      <c r="C9" s="47">
        <v>60</v>
      </c>
      <c r="D9" s="1"/>
      <c r="E9">
        <f>E8*1.1</f>
        <v>694.84549200000004</v>
      </c>
      <c r="F9" s="8"/>
      <c r="G9" s="15">
        <f>G8*1.1</f>
        <v>586.98800600000004</v>
      </c>
      <c r="H9" s="30"/>
      <c r="I9" s="30"/>
      <c r="J9" s="33"/>
      <c r="K9" s="33"/>
      <c r="L9" s="29"/>
      <c r="M9" s="32"/>
    </row>
    <row r="10" spans="1:13" ht="33" x14ac:dyDescent="0.3">
      <c r="A10" s="19" t="s">
        <v>7</v>
      </c>
      <c r="B10" s="20">
        <f>90*B7/B9</f>
        <v>0</v>
      </c>
      <c r="C10" s="47">
        <f>90*C7/C9</f>
        <v>0</v>
      </c>
      <c r="D10" s="1"/>
      <c r="F10" s="38"/>
      <c r="G10" s="15"/>
      <c r="H10" s="30"/>
      <c r="I10" s="30"/>
      <c r="J10" s="33">
        <v>508</v>
      </c>
      <c r="K10" s="33"/>
      <c r="L10" s="29"/>
      <c r="M10" s="32"/>
    </row>
    <row r="11" spans="1:13" ht="16.5" x14ac:dyDescent="0.3">
      <c r="A11" s="18"/>
      <c r="B11" s="27">
        <f>B10%</f>
        <v>0</v>
      </c>
      <c r="C11" s="48">
        <f>C10%</f>
        <v>0</v>
      </c>
      <c r="D11" s="36"/>
      <c r="G11" s="15"/>
      <c r="H11" s="30"/>
      <c r="I11" s="30"/>
      <c r="J11" s="33">
        <v>26</v>
      </c>
      <c r="K11" s="33"/>
      <c r="L11" s="29"/>
      <c r="M11" s="34"/>
    </row>
    <row r="12" spans="1:13" ht="16.5" x14ac:dyDescent="0.3">
      <c r="A12" s="18" t="s">
        <v>8</v>
      </c>
      <c r="B12" s="26">
        <f>B6*B11</f>
        <v>0</v>
      </c>
      <c r="C12" s="49">
        <f>C6*C11</f>
        <v>0</v>
      </c>
      <c r="D12" s="37"/>
      <c r="G12" s="15"/>
      <c r="H12" s="30"/>
      <c r="I12" s="30"/>
      <c r="J12" s="33">
        <f>SUM(J10:J11)</f>
        <v>534</v>
      </c>
      <c r="K12" s="33"/>
      <c r="L12" s="29"/>
      <c r="M12" s="6"/>
    </row>
    <row r="13" spans="1:13" ht="16.5" x14ac:dyDescent="0.3">
      <c r="A13" s="18" t="s">
        <v>9</v>
      </c>
      <c r="B13" s="26">
        <f>B6-B12</f>
        <v>2600</v>
      </c>
      <c r="C13" s="49">
        <f>C6-C12</f>
        <v>2600</v>
      </c>
      <c r="D13" s="37"/>
      <c r="G13" s="15"/>
      <c r="H13" s="30"/>
      <c r="I13" s="30"/>
      <c r="J13" s="33"/>
      <c r="K13" s="33"/>
      <c r="L13" s="29"/>
      <c r="M13" s="6"/>
    </row>
    <row r="14" spans="1:13" ht="16.5" x14ac:dyDescent="0.3">
      <c r="A14" s="18" t="s">
        <v>2</v>
      </c>
      <c r="B14" s="26">
        <f>B5</f>
        <v>8600</v>
      </c>
      <c r="C14" s="46">
        <f>C5</f>
        <v>9400</v>
      </c>
      <c r="D14" s="8"/>
      <c r="G14" s="15"/>
      <c r="H14" s="30"/>
      <c r="I14" s="30"/>
      <c r="J14" s="33"/>
      <c r="K14" s="33"/>
      <c r="L14" s="29"/>
      <c r="M14" s="6"/>
    </row>
    <row r="15" spans="1:13" ht="16.5" x14ac:dyDescent="0.3">
      <c r="A15" s="18" t="s">
        <v>10</v>
      </c>
      <c r="B15" s="26">
        <f>B14+B13</f>
        <v>11200</v>
      </c>
      <c r="C15" s="46">
        <f>C14+C13</f>
        <v>12000</v>
      </c>
      <c r="D15" s="8"/>
      <c r="G15" s="15"/>
      <c r="H15" s="33"/>
      <c r="I15" s="33"/>
      <c r="J15" s="33"/>
      <c r="K15" s="33"/>
      <c r="L15" s="29"/>
      <c r="M15" s="6"/>
    </row>
    <row r="16" spans="1:13" ht="16.5" x14ac:dyDescent="0.3">
      <c r="A16" s="18" t="s">
        <v>22</v>
      </c>
      <c r="B16" s="21">
        <v>632</v>
      </c>
      <c r="C16" s="50">
        <v>534</v>
      </c>
      <c r="D16" s="8"/>
      <c r="E16" s="7"/>
      <c r="F16" s="7"/>
      <c r="G16" s="7"/>
      <c r="H16" s="8"/>
      <c r="M16" s="32"/>
    </row>
    <row r="17" spans="1:14" ht="16.5" x14ac:dyDescent="0.3">
      <c r="A17" s="40" t="s">
        <v>21</v>
      </c>
      <c r="B17" s="22">
        <f>B16*B15</f>
        <v>7078400</v>
      </c>
      <c r="C17" s="51">
        <f>C16*C15</f>
        <v>6408000</v>
      </c>
      <c r="D17" s="8"/>
      <c r="E17" s="7"/>
      <c r="F17" s="39"/>
      <c r="G17" s="7"/>
      <c r="H17" s="8"/>
      <c r="M17" s="7"/>
      <c r="N17" s="8"/>
    </row>
    <row r="18" spans="1:14" ht="16.5" x14ac:dyDescent="0.3">
      <c r="A18" s="40" t="s">
        <v>12</v>
      </c>
      <c r="B18" s="22">
        <f>695*B4</f>
        <v>1807000</v>
      </c>
      <c r="C18" s="51">
        <f>587*C4</f>
        <v>1526200</v>
      </c>
      <c r="D18" s="8"/>
      <c r="E18" s="8"/>
      <c r="F18" s="7"/>
    </row>
    <row r="19" spans="1:14" ht="16.5" x14ac:dyDescent="0.3">
      <c r="A19" s="41" t="s">
        <v>16</v>
      </c>
      <c r="B19" s="42">
        <f>B17*0.03/12</f>
        <v>17696</v>
      </c>
      <c r="C19" s="42">
        <f>C17*0.03/12</f>
        <v>16020</v>
      </c>
      <c r="D19" s="43" t="s">
        <v>26</v>
      </c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s="44" t="s">
        <v>14</v>
      </c>
    </row>
    <row r="24" spans="1:14" x14ac:dyDescent="0.25">
      <c r="B24" s="11" t="s">
        <v>15</v>
      </c>
      <c r="C24" s="52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575</v>
      </c>
      <c r="C25" s="52"/>
      <c r="D25" s="10"/>
      <c r="E25" s="10">
        <v>6500000</v>
      </c>
      <c r="F25" s="12">
        <f t="shared" ref="F25:F31" si="0">E25/B25</f>
        <v>11304.347826086956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576</v>
      </c>
      <c r="C26" s="52"/>
      <c r="D26" s="10"/>
      <c r="E26" s="10">
        <v>7000000</v>
      </c>
      <c r="F26" s="12">
        <f t="shared" si="0"/>
        <v>12152.777777777777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548</v>
      </c>
      <c r="C27" s="52"/>
      <c r="D27" s="10"/>
      <c r="E27" s="12">
        <v>6200000</v>
      </c>
      <c r="F27" s="12">
        <f t="shared" si="0"/>
        <v>11313.868613138686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52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53"/>
      <c r="E29" s="24"/>
      <c r="F29" s="24" t="e">
        <f t="shared" si="0"/>
        <v>#DIV/0!</v>
      </c>
      <c r="G29" s="12" t="e">
        <f t="shared" si="1"/>
        <v>#DIV/0!</v>
      </c>
      <c r="H29" s="24" t="e">
        <f>E29/#REF!</f>
        <v>#REF!</v>
      </c>
      <c r="I29" s="10" t="e">
        <f>C29/B29</f>
        <v>#DIV/0!</v>
      </c>
    </row>
    <row r="30" spans="1:14" x14ac:dyDescent="0.25">
      <c r="E30" s="24"/>
      <c r="F30" s="24" t="e">
        <f t="shared" si="0"/>
        <v>#DIV/0!</v>
      </c>
      <c r="G30" s="24" t="e">
        <f t="shared" si="1"/>
        <v>#DIV/0!</v>
      </c>
      <c r="H30" s="24" t="e">
        <f>E30/#REF!</f>
        <v>#REF!</v>
      </c>
      <c r="I30" t="e">
        <f>#REF!/B30</f>
        <v>#REF!</v>
      </c>
    </row>
    <row r="31" spans="1:14" x14ac:dyDescent="0.25">
      <c r="E31" s="23"/>
      <c r="F31" s="24" t="e">
        <f t="shared" si="0"/>
        <v>#DIV/0!</v>
      </c>
      <c r="G31" s="24" t="e">
        <f t="shared" si="1"/>
        <v>#DIV/0!</v>
      </c>
      <c r="H31" s="24" t="e">
        <f>E31/#REF!</f>
        <v>#REF!</v>
      </c>
    </row>
    <row r="33" spans="1:8" x14ac:dyDescent="0.25">
      <c r="A33">
        <v>406</v>
      </c>
      <c r="B33" s="9">
        <v>4990000</v>
      </c>
      <c r="C33" s="44">
        <f>B33/A33</f>
        <v>12290.64039408867</v>
      </c>
      <c r="D33">
        <v>26500</v>
      </c>
      <c r="E33">
        <v>30000</v>
      </c>
      <c r="F33">
        <f>E33+D33+B33</f>
        <v>5046500</v>
      </c>
      <c r="G33" t="e">
        <f>F33/#REF!</f>
        <v>#REF!</v>
      </c>
      <c r="H33" s="8" t="e">
        <f>F33/#REF!</f>
        <v>#REF!</v>
      </c>
    </row>
    <row r="34" spans="1:8" x14ac:dyDescent="0.25">
      <c r="A34">
        <v>524</v>
      </c>
      <c r="B34" s="9">
        <v>5066910</v>
      </c>
      <c r="C34" s="44">
        <f>B34/A34</f>
        <v>9669.6755725190833</v>
      </c>
      <c r="D34">
        <v>100</v>
      </c>
      <c r="E34">
        <v>100</v>
      </c>
      <c r="F34">
        <f>E34+D34+B34</f>
        <v>5067110</v>
      </c>
      <c r="G34" t="e">
        <f>F34/#REF!</f>
        <v>#REF!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 s="44">
        <f>B35/A35</f>
        <v>9968.1372549019616</v>
      </c>
      <c r="G35" t="e">
        <f>F35/#REF!</f>
        <v>#REF!</v>
      </c>
    </row>
    <row r="36" spans="1:8" ht="15.75" x14ac:dyDescent="0.25">
      <c r="A36" s="29"/>
      <c r="C36" s="44" t="e">
        <f>B36/#REF!</f>
        <v>#REF!</v>
      </c>
    </row>
    <row r="37" spans="1:8" ht="15.75" x14ac:dyDescent="0.25">
      <c r="A37" s="29"/>
    </row>
    <row r="38" spans="1:8" ht="15.75" x14ac:dyDescent="0.25">
      <c r="A38" s="29"/>
    </row>
    <row r="39" spans="1:8" ht="15.75" x14ac:dyDescent="0.25">
      <c r="A39" s="29"/>
    </row>
    <row r="40" spans="1:8" ht="15.75" x14ac:dyDescent="0.25">
      <c r="A40" s="29"/>
    </row>
    <row r="41" spans="1:8" ht="15.75" x14ac:dyDescent="0.25">
      <c r="A41" s="29"/>
    </row>
    <row r="42" spans="1:8" ht="15.75" x14ac:dyDescent="0.25">
      <c r="A42" s="29"/>
    </row>
    <row r="62" spans="3:5" x14ac:dyDescent="0.25">
      <c r="C62" s="43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2024-05-10T06:43:32Z</dcterms:modified>
</cp:coreProperties>
</file>