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ile Parle (East)\Pravin Pandharinath Patil\"/>
    </mc:Choice>
  </mc:AlternateContent>
  <xr:revisionPtr revIDLastSave="0" documentId="13_ncr:1_{6E18B287-7304-475C-88BA-B19B3D2C497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3" i="4" l="1"/>
  <c r="T4" i="4"/>
  <c r="T5" i="4"/>
  <c r="U5" i="4" s="1"/>
  <c r="T6" i="4"/>
  <c r="U6" i="4" s="1"/>
  <c r="T7" i="4"/>
  <c r="T8" i="4"/>
  <c r="T9" i="4"/>
  <c r="U9" i="4" s="1"/>
  <c r="T10" i="4"/>
  <c r="U10" i="4" s="1"/>
  <c r="T11" i="4"/>
  <c r="T12" i="4"/>
  <c r="T13" i="4"/>
  <c r="U13" i="4" s="1"/>
  <c r="T14" i="4"/>
  <c r="U14" i="4" s="1"/>
  <c r="T15" i="4"/>
  <c r="T16" i="4"/>
  <c r="U3" i="4"/>
  <c r="U4" i="4"/>
  <c r="U7" i="4"/>
  <c r="U8" i="4"/>
  <c r="U11" i="4"/>
  <c r="U12" i="4"/>
  <c r="U15" i="4"/>
  <c r="U2" i="4"/>
  <c r="T2" i="4"/>
  <c r="N22" i="4"/>
  <c r="P21" i="4"/>
  <c r="P22" i="4" s="1"/>
  <c r="H21" i="4" l="1"/>
  <c r="I19" i="4"/>
  <c r="Q12" i="4" l="1"/>
  <c r="P12" i="4"/>
  <c r="P11" i="4"/>
  <c r="Q11" i="4" s="1"/>
  <c r="Q10" i="4"/>
  <c r="P10" i="4"/>
  <c r="P9" i="4"/>
  <c r="Q9" i="4" s="1"/>
  <c r="Q8" i="4"/>
  <c r="P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<sst xmlns="http://schemas.openxmlformats.org/spreadsheetml/2006/main" count="27" uniqueCount="24">
  <si>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</si>
  <si>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</si>
  <si>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</si>
  <si>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</si>
  <si>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</si>
  <si>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</si>
  <si>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</si>
  <si>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</si>
  <si>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</si>
  <si>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</si>
  <si>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</si>
  <si>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</si>
  <si>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</si>
  <si>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oc - 2006</t>
  </si>
  <si>
    <t>agreemten - 2003 - 2105000</t>
  </si>
  <si>
    <t>bua</t>
  </si>
  <si>
    <t>rate</t>
  </si>
  <si>
    <t>fmv</t>
  </si>
  <si>
    <t>30.04.2024</t>
  </si>
  <si>
    <t>24000 on ca</t>
  </si>
  <si>
    <t>mca</t>
  </si>
  <si>
    <t>loading - 6%</t>
  </si>
  <si>
    <t>Flat No. 605, 6th Floor, Laxmi kripa, Village - Koldongari, Vile Parle East, Mumbai</t>
  </si>
  <si>
    <t>Remark : The loading between Carpet to Built up is 6%. We have adjusted the rate accordingly.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</si>
</sst>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46</xdr:row>
      <xdr:rowOff>58317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4F8A53-DFF2-4668-BDE8-6522784CD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364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287066</xdr:colOff>
      <xdr:row>51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3E8BD8-E980-4F05-883C-B5D3D8DA9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31066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277540</xdr:colOff>
      <xdr:row>45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E77231-A8D1-4503-83B8-866FC6481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21540" cy="8440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47</xdr:row>
      <xdr:rowOff>163124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224EDD-E78C-40A6-9062-1E4994058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6EE1BB-D92A-4E6B-A057-49F4629B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182277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ECC532-559D-4B04-BE95-DB6B69D96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26277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19" sqref="E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1.85546875" customWidth="1"/>
    <col min="17" max="17" width="10.7109375" customWidth="1"/>
    <col min="18" max="18" width="16" customWidth="1"/>
    <col min="19" max="19" width="10.5703125" customWidth="1"/>
    <col min="21" max="21" width="12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21</v>
      </c>
    </row>
    <row r="2" spans="1:21" x14ac:dyDescent="0.25">
      <c r="A2" s="4">
        <f t="shared" ref="A2:A15" si="0">N2</f>
        <v>0</v>
      </c>
      <c r="B2" s="4">
        <f t="shared" ref="B2:B15" si="1">Q2</f>
        <v>500</v>
      </c>
      <c r="C2" s="4">
        <f>B2*1.2</f>
        <v>600</v>
      </c>
      <c r="D2" s="4">
        <f t="shared" ref="D2:D13" si="2">C2*1.2</f>
        <v>720</v>
      </c>
      <c r="E2" s="5">
        <f t="shared" ref="E2:E13" si="3">R2</f>
        <v>17500000</v>
      </c>
      <c r="F2" s="10">
        <f t="shared" ref="F2:F13" si="4">ROUND((E2/B2),0)</f>
        <v>35000</v>
      </c>
      <c r="G2" s="15">
        <f t="shared" ref="G2:G13" si="5">ROUND((E2/C2),0)</f>
        <v>29167</v>
      </c>
      <c r="H2" s="10">
        <f t="shared" ref="H2:H13" si="6">ROUND((E2/D2),0)</f>
        <v>24306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500</v>
      </c>
      <c r="R2" s="2">
        <v>17500000</v>
      </c>
      <c r="S2" s="8"/>
      <c r="T2" s="8">
        <f>Q2*1.06</f>
        <v>530</v>
      </c>
      <c r="U2" s="11">
        <f>R2/T2</f>
        <v>33018.867924528298</v>
      </c>
    </row>
    <row r="3" spans="1:21" x14ac:dyDescent="0.25">
      <c r="A3" s="4">
        <f t="shared" si="0"/>
        <v>0</v>
      </c>
      <c r="B3" s="4">
        <f t="shared" si="1"/>
        <v>438</v>
      </c>
      <c r="C3" s="4">
        <f t="shared" ref="C3:C15" si="9">B3*1.2</f>
        <v>525.6</v>
      </c>
      <c r="D3" s="4">
        <f t="shared" si="2"/>
        <v>630.72</v>
      </c>
      <c r="E3" s="5">
        <f t="shared" si="3"/>
        <v>17500000</v>
      </c>
      <c r="F3" s="10">
        <f t="shared" si="4"/>
        <v>39954</v>
      </c>
      <c r="G3" s="10">
        <f t="shared" si="5"/>
        <v>33295</v>
      </c>
      <c r="H3" s="10">
        <f t="shared" si="6"/>
        <v>27746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438</v>
      </c>
      <c r="R3" s="2">
        <v>17500000</v>
      </c>
      <c r="S3" s="8"/>
      <c r="T3" s="8">
        <f t="shared" ref="T3:T16" si="10">Q3*1.06</f>
        <v>464.28000000000003</v>
      </c>
      <c r="U3">
        <f t="shared" ref="U3:U15" si="11">R3/T3</f>
        <v>37692.771603342808</v>
      </c>
    </row>
    <row r="4" spans="1:21" x14ac:dyDescent="0.25">
      <c r="A4" s="4">
        <f t="shared" si="0"/>
        <v>0</v>
      </c>
      <c r="B4" s="4">
        <f t="shared" si="1"/>
        <v>452</v>
      </c>
      <c r="C4" s="4">
        <f t="shared" si="9"/>
        <v>542.4</v>
      </c>
      <c r="D4" s="4">
        <f t="shared" si="2"/>
        <v>650.88</v>
      </c>
      <c r="E4" s="5">
        <f t="shared" si="3"/>
        <v>17000000</v>
      </c>
      <c r="F4" s="10">
        <f t="shared" si="4"/>
        <v>37611</v>
      </c>
      <c r="G4" s="10">
        <f t="shared" si="5"/>
        <v>31342</v>
      </c>
      <c r="H4" s="10">
        <f t="shared" si="6"/>
        <v>26118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452</v>
      </c>
      <c r="R4" s="2">
        <v>17000000</v>
      </c>
      <c r="S4" s="8"/>
      <c r="T4" s="8">
        <f t="shared" si="10"/>
        <v>479.12</v>
      </c>
      <c r="U4">
        <f t="shared" si="11"/>
        <v>35481.716480213727</v>
      </c>
    </row>
    <row r="5" spans="1:21" x14ac:dyDescent="0.25">
      <c r="A5" s="4">
        <f t="shared" si="0"/>
        <v>0</v>
      </c>
      <c r="B5" s="4">
        <f t="shared" si="1"/>
        <v>800</v>
      </c>
      <c r="C5" s="4">
        <f t="shared" si="9"/>
        <v>960</v>
      </c>
      <c r="D5" s="4">
        <f t="shared" si="2"/>
        <v>1152</v>
      </c>
      <c r="E5" s="5">
        <f t="shared" si="3"/>
        <v>28000000</v>
      </c>
      <c r="F5" s="10">
        <f t="shared" si="4"/>
        <v>35000</v>
      </c>
      <c r="G5" s="10">
        <f t="shared" si="5"/>
        <v>29167</v>
      </c>
      <c r="H5" s="10">
        <f t="shared" si="6"/>
        <v>24306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800</v>
      </c>
      <c r="R5" s="2">
        <v>28000000</v>
      </c>
      <c r="S5" s="8"/>
      <c r="T5" s="8">
        <f t="shared" si="10"/>
        <v>848</v>
      </c>
      <c r="U5">
        <f t="shared" si="11"/>
        <v>33018.867924528298</v>
      </c>
    </row>
    <row r="6" spans="1:21" x14ac:dyDescent="0.25">
      <c r="A6" s="4">
        <f t="shared" si="0"/>
        <v>0</v>
      </c>
      <c r="B6" s="4">
        <f t="shared" si="1"/>
        <v>300</v>
      </c>
      <c r="C6" s="4">
        <f t="shared" si="9"/>
        <v>360</v>
      </c>
      <c r="D6" s="4">
        <f t="shared" si="2"/>
        <v>432</v>
      </c>
      <c r="E6" s="5">
        <f t="shared" si="3"/>
        <v>9000000</v>
      </c>
      <c r="F6" s="10">
        <f t="shared" si="4"/>
        <v>30000</v>
      </c>
      <c r="G6" s="15">
        <f t="shared" si="5"/>
        <v>25000</v>
      </c>
      <c r="H6" s="10">
        <f t="shared" si="6"/>
        <v>20833</v>
      </c>
      <c r="I6" s="10" t="e">
        <f>#REF!</f>
        <v>#REF!</v>
      </c>
      <c r="J6" s="4" t="str">
        <f t="shared" si="7"/>
        <v>30.04.2024</v>
      </c>
      <c r="O6">
        <v>0</v>
      </c>
      <c r="P6">
        <v>360</v>
      </c>
      <c r="Q6">
        <f t="shared" ref="Q6:Q12" si="12">P6/1.2</f>
        <v>300</v>
      </c>
      <c r="R6" s="2">
        <v>9000000</v>
      </c>
      <c r="S6" s="8" t="s">
        <v>18</v>
      </c>
      <c r="T6" s="8">
        <f t="shared" si="10"/>
        <v>318</v>
      </c>
      <c r="U6" s="11">
        <f t="shared" si="11"/>
        <v>28301.886792452831</v>
      </c>
    </row>
    <row r="7" spans="1:21" x14ac:dyDescent="0.25">
      <c r="A7" s="4">
        <f t="shared" si="0"/>
        <v>0</v>
      </c>
      <c r="B7" s="4">
        <f t="shared" si="1"/>
        <v>729</v>
      </c>
      <c r="C7" s="4">
        <f t="shared" si="9"/>
        <v>874.8</v>
      </c>
      <c r="D7" s="4">
        <f t="shared" si="2"/>
        <v>1049.76</v>
      </c>
      <c r="E7" s="5">
        <f t="shared" si="3"/>
        <v>21700000</v>
      </c>
      <c r="F7" s="10">
        <f t="shared" si="4"/>
        <v>29767</v>
      </c>
      <c r="G7" s="15">
        <f t="shared" si="5"/>
        <v>24806</v>
      </c>
      <c r="H7" s="10">
        <f t="shared" si="6"/>
        <v>20671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729</v>
      </c>
      <c r="R7" s="2">
        <v>21700000</v>
      </c>
      <c r="S7" s="8"/>
      <c r="T7" s="8">
        <f t="shared" si="10"/>
        <v>772.74</v>
      </c>
      <c r="U7" s="11">
        <f t="shared" si="11"/>
        <v>28081.89041592256</v>
      </c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2"/>
        <v>0</v>
      </c>
      <c r="R8" s="2">
        <v>0</v>
      </c>
      <c r="S8" s="8"/>
      <c r="T8" s="8">
        <f t="shared" si="10"/>
        <v>0</v>
      </c>
      <c r="U8" t="e">
        <f t="shared" si="11"/>
        <v>#DIV/0!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2"/>
        <v>0</v>
      </c>
      <c r="R9" s="2">
        <v>0</v>
      </c>
      <c r="S9" s="8"/>
      <c r="T9" s="8">
        <f t="shared" si="10"/>
        <v>0</v>
      </c>
      <c r="U9" t="e">
        <f t="shared" si="11"/>
        <v>#DIV/0!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8"/>
      <c r="T10" s="8">
        <f t="shared" si="10"/>
        <v>0</v>
      </c>
      <c r="U10" t="e">
        <f t="shared" si="11"/>
        <v>#DIV/0!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/>
      <c r="T11" s="8">
        <f t="shared" si="10"/>
        <v>0</v>
      </c>
      <c r="U11" t="e">
        <f t="shared" si="11"/>
        <v>#DIV/0!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/>
      <c r="T12" s="8">
        <f t="shared" si="10"/>
        <v>0</v>
      </c>
      <c r="U12" t="e">
        <f t="shared" si="11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>
        <f t="shared" si="10"/>
        <v>0</v>
      </c>
      <c r="U13" t="e">
        <f t="shared" si="11"/>
        <v>#DIV/0!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>
        <f t="shared" si="10"/>
        <v>0</v>
      </c>
      <c r="U14" t="e">
        <f t="shared" si="11"/>
        <v>#DIV/0!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>
        <f t="shared" si="10"/>
        <v>0</v>
      </c>
      <c r="U15" t="e">
        <f t="shared" si="11"/>
        <v>#DIV/0!</v>
      </c>
    </row>
    <row r="16" spans="1:21" x14ac:dyDescent="0.25">
      <c r="T16" s="8">
        <f t="shared" si="10"/>
        <v>0</v>
      </c>
    </row>
    <row r="17" spans="7:24" x14ac:dyDescent="0.25">
      <c r="G17" t="s">
        <v>22</v>
      </c>
    </row>
    <row r="19" spans="7:24" x14ac:dyDescent="0.25">
      <c r="G19" t="s">
        <v>15</v>
      </c>
      <c r="H19">
        <v>748</v>
      </c>
      <c r="I19">
        <f>69.52*10.764</f>
        <v>748.31327999999996</v>
      </c>
    </row>
    <row r="20" spans="7:24" x14ac:dyDescent="0.25">
      <c r="G20" t="s">
        <v>16</v>
      </c>
      <c r="H20">
        <v>28000</v>
      </c>
    </row>
    <row r="21" spans="7:24" x14ac:dyDescent="0.25">
      <c r="G21" t="s">
        <v>17</v>
      </c>
      <c r="H21">
        <f>H20*H19</f>
        <v>20944000</v>
      </c>
      <c r="J21" t="s">
        <v>20</v>
      </c>
      <c r="N21">
        <v>703</v>
      </c>
      <c r="O21">
        <v>30000</v>
      </c>
      <c r="P21">
        <f>O21*N21</f>
        <v>21090000</v>
      </c>
    </row>
    <row r="22" spans="7:24" x14ac:dyDescent="0.25">
      <c r="G22" s="6"/>
      <c r="H22" s="6"/>
      <c r="N22">
        <f>H19/N21</f>
        <v>1.0640113798008535</v>
      </c>
      <c r="P22">
        <f>P21/748</f>
        <v>28195.187165775402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J25" t="s">
        <v>23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14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2024-05-09T06:50:58Z</dcterms:modified>
</cp:coreProperties>
</file>