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Nlesh Surywanshi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3" l="1"/>
  <c r="D27" i="23"/>
  <c r="F12" i="39" l="1"/>
  <c r="F8" i="39"/>
  <c r="D10" i="39"/>
  <c r="D8" i="39"/>
  <c r="E12" i="39"/>
  <c r="C18" i="25" l="1"/>
  <c r="H23" i="39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I2" i="24" l="1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<sst xmlns="http://schemas.openxmlformats.org/spreadsheetml/2006/main" count="129" uniqueCount="99">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</sst>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71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7" fillId="0" borderId="0" xfId="0" applyNumberFormat="1" applyFont="1"/>
    <xf numFmtId="171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139563</xdr:colOff>
      <xdr:row>1</xdr:row>
      <xdr:rowOff>106017</xdr:rowOff>
    </xdr:from>
    <xdr:to>
      <xdr:col>16</xdr:col>
      <xdr:colOff>390525</xdr:colOff>
      <xdr:row>19</xdr:row>
      <xdr:rowOff>106017</xdr:rowOff>
    </xdr:to>
    <xdr:pic>
      <xdr:nvPicPr>
        <xdr:cNvPr id="3" name="Picture 2" descr="WhatsApp Image 2022-12-17 at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76" r="7524" b="34581"/>
        <a:stretch>
          <a:fillRect/>
        </a:stretch>
      </xdr:blipFill>
      <xdr:spPr bwMode="auto">
        <a:xfrm>
          <a:off x="4429954" y="296517"/>
          <a:ext cx="5767180" cy="3429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9525</xdr:rowOff>
    </xdr:from>
    <xdr:to>
      <xdr:col>10</xdr:col>
      <xdr:colOff>85725</xdr:colOff>
      <xdr:row>19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0025"/>
          <a:ext cx="5724525" cy="3429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33235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31200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31200</v>
      </c>
      <c r="D5" s="57" t="s">
        <v>61</v>
      </c>
      <c r="E5" s="58">
        <f>ROUND(C5/10.764,0)</f>
        <v>2899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7300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23900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23900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31200</v>
      </c>
      <c r="D10" s="57" t="s">
        <v>61</v>
      </c>
      <c r="E10" s="58">
        <f>ROUND(C10/10.764,0)</f>
        <v>2899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871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2525029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1742000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G16" sqref="G16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4900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2900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2900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4900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726</v>
      </c>
      <c r="D18" s="76"/>
      <c r="E18" s="77"/>
      <c r="F18" s="78"/>
      <c r="G18" s="78"/>
    </row>
    <row r="19" spans="1:8">
      <c r="A19" s="15"/>
      <c r="B19" s="6"/>
      <c r="C19" s="30">
        <f>C18*C16</f>
        <v>3557400</v>
      </c>
      <c r="D19" s="78" t="s">
        <v>68</v>
      </c>
      <c r="E19" s="30"/>
      <c r="F19" s="78"/>
      <c r="G19" s="118"/>
    </row>
    <row r="20" spans="1:8">
      <c r="A20" s="15"/>
      <c r="B20" s="61">
        <f>C20*0.9</f>
        <v>3041577</v>
      </c>
      <c r="C20" s="31">
        <f>C19*95%</f>
        <v>3379530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2845920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1452000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7411.25</v>
      </c>
      <c r="D25" s="31"/>
    </row>
    <row r="26" spans="1:8">
      <c r="C26" s="31"/>
      <c r="D26" s="31"/>
    </row>
    <row r="27" spans="1:8">
      <c r="C27" s="31">
        <v>67.42</v>
      </c>
      <c r="D27" s="123">
        <f>C27*10.764</f>
        <v>725.70888000000002</v>
      </c>
      <c r="E27" s="124">
        <f>D27*1.2</f>
        <v>870.85065599999996</v>
      </c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I22" sqref="I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R16" s="2"/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R17" s="2"/>
      <c r="S17" s="2"/>
    </row>
    <row r="18" spans="1:19">
      <c r="A18" s="4">
        <f t="shared" si="17"/>
        <v>0</v>
      </c>
      <c r="B18" s="4">
        <f t="shared" si="18"/>
        <v>945.13888888888903</v>
      </c>
      <c r="C18" s="4">
        <f t="shared" si="19"/>
        <v>1134.1666666666667</v>
      </c>
      <c r="D18" s="4">
        <f t="shared" si="20"/>
        <v>1361</v>
      </c>
      <c r="E18" s="5">
        <f t="shared" si="21"/>
        <v>6500000</v>
      </c>
      <c r="F18" s="4">
        <f t="shared" si="22"/>
        <v>6877</v>
      </c>
      <c r="G18" s="4">
        <f t="shared" si="23"/>
        <v>5731</v>
      </c>
      <c r="H18" s="4">
        <f t="shared" si="24"/>
        <v>4776</v>
      </c>
      <c r="I18" s="4">
        <f t="shared" si="25"/>
        <v>0</v>
      </c>
      <c r="J18" s="4">
        <f t="shared" si="25"/>
        <v>0</v>
      </c>
      <c r="O18">
        <v>1361</v>
      </c>
      <c r="P18">
        <f>O18/1.2</f>
        <v>1134.1666666666667</v>
      </c>
      <c r="Q18">
        <f t="shared" ref="Q18" si="26">P18/1.2</f>
        <v>945.13888888888903</v>
      </c>
      <c r="R18" s="2">
        <v>6500000</v>
      </c>
      <c r="S18" s="2"/>
    </row>
    <row r="19" spans="1:19">
      <c r="A19" s="4">
        <f t="shared" si="17"/>
        <v>0</v>
      </c>
      <c r="B19" s="4">
        <f t="shared" si="18"/>
        <v>798.6111111111112</v>
      </c>
      <c r="C19" s="4">
        <f t="shared" si="19"/>
        <v>958.33333333333337</v>
      </c>
      <c r="D19" s="4">
        <f t="shared" si="20"/>
        <v>1150</v>
      </c>
      <c r="E19" s="5">
        <f t="shared" si="21"/>
        <v>4500000</v>
      </c>
      <c r="F19" s="4">
        <f t="shared" si="22"/>
        <v>5635</v>
      </c>
      <c r="G19" s="4">
        <f t="shared" si="23"/>
        <v>4696</v>
      </c>
      <c r="H19" s="4">
        <f t="shared" si="24"/>
        <v>3913</v>
      </c>
      <c r="I19" s="4">
        <f t="shared" si="25"/>
        <v>0</v>
      </c>
      <c r="J19" s="4">
        <f t="shared" si="25"/>
        <v>0</v>
      </c>
      <c r="O19" s="75">
        <v>1150</v>
      </c>
      <c r="P19" s="75">
        <f>O19/1.2</f>
        <v>958.33333333333337</v>
      </c>
      <c r="Q19" s="75">
        <f t="shared" ref="Q19" si="27">P19/1.2</f>
        <v>798.6111111111112</v>
      </c>
      <c r="R19" s="2">
        <v>4500000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Q31" s="70"/>
    </row>
    <row r="32" spans="1:19" s="10" customFormat="1">
      <c r="C32"/>
      <c r="D32"/>
      <c r="F32" s="52" t="s">
        <v>66</v>
      </c>
      <c r="G32" s="52"/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G1" zoomScaleNormal="100" workbookViewId="0">
      <selection activeCell="N5" sqref="N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zoomScale="85" zoomScaleNormal="85" workbookViewId="0">
      <selection activeCell="M37" sqref="M37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36"/>
  <sheetViews>
    <sheetView zoomScale="115" zoomScaleNormal="115" workbookViewId="0">
      <selection activeCell="F14" sqref="F14"/>
    </sheetView>
  </sheetViews>
  <sheetFormatPr defaultRowHeight="15"/>
  <sheetData>
    <row r="5" spans="4:7" s="75" customFormat="1">
      <c r="D5" s="75">
        <v>308</v>
      </c>
    </row>
    <row r="6" spans="4:7">
      <c r="D6">
        <v>285</v>
      </c>
      <c r="F6" s="75">
        <v>285</v>
      </c>
      <c r="G6" s="75"/>
    </row>
    <row r="7" spans="4:7">
      <c r="D7">
        <v>78</v>
      </c>
      <c r="F7" s="75">
        <v>78</v>
      </c>
      <c r="G7" s="75"/>
    </row>
    <row r="8" spans="4:7">
      <c r="D8">
        <f>SUM(D5:D7)</f>
        <v>671</v>
      </c>
      <c r="F8" s="75">
        <f>SUM(F6:F7)</f>
        <v>363</v>
      </c>
      <c r="G8" s="75"/>
    </row>
    <row r="9" spans="4:7">
      <c r="D9">
        <v>91</v>
      </c>
      <c r="F9" s="75"/>
      <c r="G9" s="75"/>
    </row>
    <row r="10" spans="4:7">
      <c r="D10">
        <f>SUM(D8:D9)</f>
        <v>762</v>
      </c>
      <c r="G10" s="75"/>
    </row>
    <row r="11" spans="4:7">
      <c r="G11" s="75"/>
    </row>
    <row r="12" spans="4:7">
      <c r="D12">
        <v>64.099999999999994</v>
      </c>
      <c r="E12" s="119">
        <f>D12*10.764</f>
        <v>689.97239999999988</v>
      </c>
      <c r="F12" s="119">
        <f>E12*1.2</f>
        <v>827.96687999999983</v>
      </c>
      <c r="G12" s="119"/>
    </row>
    <row r="17" spans="7:8">
      <c r="G17" s="119"/>
    </row>
    <row r="23" spans="7:8">
      <c r="G23">
        <v>60.38</v>
      </c>
      <c r="H23" s="119">
        <f>G23*10.764</f>
        <v>649.93031999999994</v>
      </c>
    </row>
    <row r="29" spans="7:8">
      <c r="G29" s="75"/>
    </row>
    <row r="30" spans="7:8">
      <c r="G30" s="75"/>
    </row>
    <row r="31" spans="7:8">
      <c r="G31" s="75"/>
    </row>
    <row r="32" spans="7:8">
      <c r="G32" s="75"/>
    </row>
    <row r="33" spans="7:7" s="75" customFormat="1"/>
    <row r="34" spans="7:7">
      <c r="G34" s="75"/>
    </row>
    <row r="35" spans="7:7">
      <c r="G35" s="75"/>
    </row>
    <row r="36" spans="7:7">
      <c r="G36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2024-05-07T10:29:26Z</dcterms:modified>
</cp:coreProperties>
</file>